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\Dropbox (ASU)\Marie's Files\ResAdmin Website\PostAward Sitelet\"/>
    </mc:Choice>
  </mc:AlternateContent>
  <xr:revisionPtr revIDLastSave="0" documentId="10_ncr:100000_{7A99BE2B-4901-47CE-A33A-203801F75848}" xr6:coauthVersionLast="31" xr6:coauthVersionMax="31" xr10:uidLastSave="{00000000-0000-0000-0000-000000000000}"/>
  <bookViews>
    <workbookView xWindow="0" yWindow="0" windowWidth="29010" windowHeight="1348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C32" i="1" l="1"/>
  <c r="E32" i="1" s="1"/>
  <c r="D31" i="1"/>
  <c r="D29" i="1"/>
  <c r="C29" i="1"/>
  <c r="D17" i="1"/>
  <c r="C17" i="1"/>
  <c r="D27" i="1"/>
  <c r="D32" i="1" s="1"/>
  <c r="C27" i="1"/>
  <c r="E27" i="1" s="1"/>
  <c r="D15" i="1"/>
  <c r="D16" i="1" s="1"/>
  <c r="C15" i="1"/>
  <c r="C16" i="1" s="1"/>
  <c r="C31" i="1" l="1"/>
  <c r="E31" i="1" s="1"/>
  <c r="C28" i="1"/>
  <c r="D28" i="1"/>
  <c r="E15" i="1"/>
  <c r="D19" i="1"/>
  <c r="C18" i="1"/>
  <c r="E16" i="1"/>
  <c r="D18" i="1" l="1"/>
  <c r="D20" i="1" s="1"/>
  <c r="D30" i="1" s="1"/>
  <c r="E17" i="1"/>
  <c r="E18" i="1" s="1"/>
  <c r="C19" i="1"/>
  <c r="D33" i="1" l="1"/>
  <c r="E19" i="1"/>
  <c r="E20" i="1" s="1"/>
  <c r="C20" i="1"/>
  <c r="E29" i="1" s="1"/>
  <c r="D34" i="1" l="1"/>
  <c r="C30" i="1"/>
  <c r="C33" i="1" s="1"/>
  <c r="E33" i="1" s="1"/>
  <c r="E28" i="1"/>
  <c r="E30" i="1" s="1"/>
  <c r="C34" i="1" l="1"/>
  <c r="E34" i="1"/>
</calcChain>
</file>

<file path=xl/sharedStrings.xml><?xml version="1.0" encoding="utf-8"?>
<sst xmlns="http://schemas.openxmlformats.org/spreadsheetml/2006/main" count="32" uniqueCount="21">
  <si>
    <t>ERE</t>
  </si>
  <si>
    <t>Tuition</t>
  </si>
  <si>
    <t>Total Direct</t>
  </si>
  <si>
    <t>Total Cost</t>
  </si>
  <si>
    <t>Per Pay Period</t>
  </si>
  <si>
    <t>Salary/Wages</t>
  </si>
  <si>
    <t>Indirect</t>
  </si>
  <si>
    <t>ERE Rate</t>
  </si>
  <si>
    <t>Summer Tuition</t>
  </si>
  <si>
    <t>AY Salary</t>
  </si>
  <si>
    <t>Pay Periods in Summer</t>
  </si>
  <si>
    <t>FY18</t>
  </si>
  <si>
    <t>RA Payroll Calculation Summer 2018</t>
  </si>
  <si>
    <t>Summer 2018</t>
  </si>
  <si>
    <t>FY19</t>
  </si>
  <si>
    <t>Risk Mgmt</t>
  </si>
  <si>
    <t>ASC</t>
  </si>
  <si>
    <t>Sponsored Accounts</t>
  </si>
  <si>
    <t>Local and IIA Accounts</t>
  </si>
  <si>
    <t>To use, change the values in the peach cells, and the formulas in the remaining cells update</t>
  </si>
  <si>
    <t>Technology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</si>
</sst>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2" fillId="0" borderId="3" xfId="0" applyFont="1" applyBorder="1"/>
    <xf numFmtId="165" fontId="0" fillId="0" borderId="11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4" xfId="0" applyBorder="1"/>
    <xf numFmtId="0" fontId="2" fillId="0" borderId="15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 vertical="center" wrapText="1"/>
    </xf>
    <xf numFmtId="166" fontId="0" fillId="2" borderId="0" xfId="0" applyNumberFormat="1" applyFill="1" applyBorder="1" applyAlignment="1">
      <alignment horizontal="center"/>
    </xf>
    <xf numFmtId="165" fontId="0" fillId="0" borderId="10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0" fontId="4" fillId="2" borderId="11" xfId="2" applyNumberFormat="1" applyFont="1" applyFill="1" applyBorder="1" applyAlignment="1">
      <alignment horizontal="center"/>
    </xf>
    <xf numFmtId="10" fontId="4" fillId="2" borderId="9" xfId="2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0" fontId="0" fillId="0" borderId="0" xfId="0" applyFill="1"/>
    <xf numFmtId="165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5" fontId="0" fillId="0" borderId="15" xfId="1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Normal="100" workbookViewId="0">
      <selection activeCell="V12" sqref="V12"/>
    </sheetView>
  </sheetViews>
  <sheetFormatPr defaultRowHeight="15.75" x14ac:dyDescent="0.25"/>
  <cols>
    <col min="1" max="1" width="12.375" customWidth="1"/>
    <col min="2" max="2" width="7.125" customWidth="1"/>
    <col min="3" max="5" width="11.125" customWidth="1"/>
  </cols>
  <sheetData>
    <row r="1" spans="1:17" ht="18.75" x14ac:dyDescent="0.3">
      <c r="A1" s="57" t="s">
        <v>12</v>
      </c>
      <c r="B1" s="57"/>
      <c r="C1" s="57"/>
      <c r="D1" s="57"/>
      <c r="E1" s="57"/>
    </row>
    <row r="2" spans="1:17" x14ac:dyDescent="0.25">
      <c r="A2" s="56"/>
      <c r="B2" s="56"/>
      <c r="C2" s="56"/>
      <c r="D2" s="56"/>
      <c r="E2" s="56"/>
    </row>
    <row r="3" spans="1:17" x14ac:dyDescent="0.25">
      <c r="A3" s="13"/>
      <c r="B3" s="13"/>
      <c r="C3" s="13"/>
      <c r="D3" s="13"/>
      <c r="E3" s="13"/>
    </row>
    <row r="4" spans="1:17" ht="16.5" thickBot="1" x14ac:dyDescent="0.3">
      <c r="A4" s="13"/>
      <c r="B4" s="13"/>
      <c r="C4" s="13" t="s">
        <v>11</v>
      </c>
      <c r="D4" s="13" t="s">
        <v>14</v>
      </c>
      <c r="E4" s="13"/>
    </row>
    <row r="5" spans="1:17" ht="20.25" x14ac:dyDescent="0.3">
      <c r="A5" t="s">
        <v>9</v>
      </c>
      <c r="C5" s="22">
        <v>17702</v>
      </c>
      <c r="D5" s="23">
        <v>17702</v>
      </c>
      <c r="E5" s="19"/>
      <c r="G5" s="62" t="s">
        <v>19</v>
      </c>
      <c r="H5" s="62"/>
      <c r="I5" s="62"/>
      <c r="J5" s="62"/>
      <c r="K5" s="62"/>
      <c r="L5" s="62"/>
      <c r="M5" s="62"/>
      <c r="N5" s="62"/>
      <c r="O5" s="63"/>
      <c r="P5" s="63"/>
      <c r="Q5" s="63"/>
    </row>
    <row r="6" spans="1:17" x14ac:dyDescent="0.25">
      <c r="A6" t="s">
        <v>10</v>
      </c>
      <c r="C6" s="24">
        <v>3</v>
      </c>
      <c r="D6" s="25">
        <v>3</v>
      </c>
      <c r="E6" s="19"/>
    </row>
    <row r="7" spans="1:17" x14ac:dyDescent="0.25">
      <c r="A7" t="s">
        <v>7</v>
      </c>
      <c r="C7" s="26">
        <v>0.10199999999999999</v>
      </c>
      <c r="D7" s="27">
        <v>7.0999999999999994E-2</v>
      </c>
      <c r="E7" s="19"/>
    </row>
    <row r="8" spans="1:17" ht="16.5" thickBot="1" x14ac:dyDescent="0.3">
      <c r="A8" t="s">
        <v>8</v>
      </c>
      <c r="C8" s="28">
        <v>1053</v>
      </c>
      <c r="D8" s="29">
        <v>1085</v>
      </c>
      <c r="E8" s="19"/>
    </row>
    <row r="9" spans="1:17" s="30" customFormat="1" x14ac:dyDescent="0.25">
      <c r="C9" s="31"/>
      <c r="D9" s="31"/>
      <c r="E9" s="32"/>
    </row>
    <row r="10" spans="1:17" s="30" customFormat="1" x14ac:dyDescent="0.25">
      <c r="C10" s="31"/>
      <c r="D10" s="31"/>
      <c r="E10" s="32"/>
    </row>
    <row r="11" spans="1:17" s="30" customFormat="1" ht="18.75" x14ac:dyDescent="0.3">
      <c r="C11" s="51" t="s">
        <v>17</v>
      </c>
      <c r="D11" s="51"/>
      <c r="E11" s="51"/>
    </row>
    <row r="12" spans="1:17" ht="16.5" thickBot="1" x14ac:dyDescent="0.3"/>
    <row r="13" spans="1:17" ht="15.75" customHeight="1" x14ac:dyDescent="0.25">
      <c r="C13" s="58" t="s">
        <v>4</v>
      </c>
      <c r="D13" s="59"/>
      <c r="E13" s="60" t="s">
        <v>13</v>
      </c>
    </row>
    <row r="14" spans="1:17" x14ac:dyDescent="0.25">
      <c r="C14" s="44" t="s">
        <v>11</v>
      </c>
      <c r="D14" s="45" t="s">
        <v>14</v>
      </c>
      <c r="E14" s="61"/>
    </row>
    <row r="15" spans="1:17" x14ac:dyDescent="0.25">
      <c r="A15" s="3" t="s">
        <v>5</v>
      </c>
      <c r="B15" s="14"/>
      <c r="C15" s="21">
        <f>C$5/18</f>
        <v>983.44444444444446</v>
      </c>
      <c r="D15" s="33">
        <f>D$5/18</f>
        <v>983.44444444444446</v>
      </c>
      <c r="E15" s="38">
        <f>C15*$C$6+D15*$D$6</f>
        <v>5900.666666666667</v>
      </c>
    </row>
    <row r="16" spans="1:17" x14ac:dyDescent="0.25">
      <c r="A16" s="4" t="s">
        <v>0</v>
      </c>
      <c r="B16" s="15"/>
      <c r="C16" s="8">
        <f>C$7*C15</f>
        <v>100.31133333333332</v>
      </c>
      <c r="D16" s="34">
        <f>D$7*D15</f>
        <v>69.824555555555548</v>
      </c>
      <c r="E16" s="39">
        <f t="shared" ref="E16:E17" si="0">C16*$C$6+D16*$D$6</f>
        <v>510.40766666666661</v>
      </c>
    </row>
    <row r="17" spans="1:6" x14ac:dyDescent="0.25">
      <c r="A17" s="5" t="s">
        <v>1</v>
      </c>
      <c r="B17" s="16"/>
      <c r="C17" s="48">
        <f>C$8/6</f>
        <v>175.5</v>
      </c>
      <c r="D17" s="49">
        <f>D$8/6</f>
        <v>180.83333333333334</v>
      </c>
      <c r="E17" s="40">
        <f t="shared" si="0"/>
        <v>1069</v>
      </c>
    </row>
    <row r="18" spans="1:6" x14ac:dyDescent="0.25">
      <c r="A18" s="6" t="s">
        <v>2</v>
      </c>
      <c r="B18" s="17"/>
      <c r="C18" s="10">
        <f>SUM(C15:C17)</f>
        <v>1259.2557777777779</v>
      </c>
      <c r="D18" s="36">
        <f>SUM(D15:D17)</f>
        <v>1234.1023333333333</v>
      </c>
      <c r="E18" s="41">
        <f>SUM(E15:E17)</f>
        <v>7480.0743333333339</v>
      </c>
      <c r="F18" s="12"/>
    </row>
    <row r="19" spans="1:6" x14ac:dyDescent="0.25">
      <c r="A19" s="4" t="s">
        <v>6</v>
      </c>
      <c r="B19" s="20">
        <v>0.54500000000000004</v>
      </c>
      <c r="C19" s="8">
        <f>SUM(C15:C16)*$B$19</f>
        <v>590.64689888888904</v>
      </c>
      <c r="D19" s="34">
        <f>SUM(D15:D16)*$B$19</f>
        <v>574.03160500000001</v>
      </c>
      <c r="E19" s="42">
        <f>C19*$C$6+D19*$D$6</f>
        <v>3494.0355116666669</v>
      </c>
    </row>
    <row r="20" spans="1:6" ht="16.5" thickBot="1" x14ac:dyDescent="0.3">
      <c r="A20" s="7" t="s">
        <v>3</v>
      </c>
      <c r="B20" s="18"/>
      <c r="C20" s="11">
        <f>SUM(C18:C19)</f>
        <v>1849.902676666667</v>
      </c>
      <c r="D20" s="37">
        <f>SUM(D18:D19)</f>
        <v>1808.1339383333334</v>
      </c>
      <c r="E20" s="43">
        <f>SUM(E18:E19)</f>
        <v>10974.109845000001</v>
      </c>
      <c r="F20" s="12"/>
    </row>
    <row r="21" spans="1:6" x14ac:dyDescent="0.25">
      <c r="C21" s="1"/>
      <c r="D21" s="1"/>
    </row>
    <row r="22" spans="1:6" x14ac:dyDescent="0.25">
      <c r="C22" s="2"/>
      <c r="D22" s="2"/>
    </row>
    <row r="23" spans="1:6" ht="18.75" x14ac:dyDescent="0.3">
      <c r="A23" s="30"/>
      <c r="B23" s="30"/>
      <c r="C23" s="51" t="s">
        <v>18</v>
      </c>
      <c r="D23" s="51"/>
      <c r="E23" s="51"/>
    </row>
    <row r="24" spans="1:6" ht="16.5" thickBot="1" x14ac:dyDescent="0.3"/>
    <row r="25" spans="1:6" ht="15.6" customHeight="1" x14ac:dyDescent="0.25">
      <c r="C25" s="52" t="s">
        <v>4</v>
      </c>
      <c r="D25" s="53"/>
      <c r="E25" s="54" t="s">
        <v>13</v>
      </c>
    </row>
    <row r="26" spans="1:6" x14ac:dyDescent="0.25">
      <c r="C26" s="46" t="s">
        <v>11</v>
      </c>
      <c r="D26" s="47" t="s">
        <v>14</v>
      </c>
      <c r="E26" s="55"/>
    </row>
    <row r="27" spans="1:6" x14ac:dyDescent="0.25">
      <c r="A27" s="3" t="s">
        <v>5</v>
      </c>
      <c r="B27" s="14"/>
      <c r="C27" s="21">
        <f>C$5/18</f>
        <v>983.44444444444446</v>
      </c>
      <c r="D27" s="33">
        <f>D$5/18</f>
        <v>983.44444444444446</v>
      </c>
      <c r="E27" s="38">
        <f>C27*$C$6+D27*$D$6</f>
        <v>5900.666666666667</v>
      </c>
    </row>
    <row r="28" spans="1:6" x14ac:dyDescent="0.25">
      <c r="A28" s="4" t="s">
        <v>0</v>
      </c>
      <c r="B28" s="15"/>
      <c r="C28" s="8">
        <f>C$7*C27</f>
        <v>100.31133333333332</v>
      </c>
      <c r="D28" s="34">
        <f>D$7*D27</f>
        <v>69.824555555555548</v>
      </c>
      <c r="E28" s="39">
        <f t="shared" ref="E28:E33" si="1">C28*$C$6+D28*$D$6</f>
        <v>510.40766666666661</v>
      </c>
    </row>
    <row r="29" spans="1:6" x14ac:dyDescent="0.25">
      <c r="A29" s="5" t="s">
        <v>1</v>
      </c>
      <c r="B29" s="16"/>
      <c r="C29" s="9">
        <f>C$8/6</f>
        <v>175.5</v>
      </c>
      <c r="D29" s="35">
        <f>D$8/6</f>
        <v>180.83333333333334</v>
      </c>
      <c r="E29" s="40">
        <f t="shared" si="1"/>
        <v>1069</v>
      </c>
    </row>
    <row r="30" spans="1:6" x14ac:dyDescent="0.25">
      <c r="A30" s="6" t="s">
        <v>2</v>
      </c>
      <c r="B30" s="17"/>
      <c r="C30" s="10">
        <f>SUM(C27:C29)</f>
        <v>1259.2557777777779</v>
      </c>
      <c r="D30" s="36">
        <f>SUM(D27:D29)</f>
        <v>1234.1023333333333</v>
      </c>
      <c r="E30" s="41">
        <f>SUM(E27:E29)</f>
        <v>7480.0743333333339</v>
      </c>
    </row>
    <row r="31" spans="1:6" x14ac:dyDescent="0.25">
      <c r="A31" s="4" t="s">
        <v>15</v>
      </c>
      <c r="B31" s="50">
        <v>1.2E-2</v>
      </c>
      <c r="C31" s="8">
        <f>$B31*C$27</f>
        <v>11.801333333333334</v>
      </c>
      <c r="D31" s="34">
        <f>$B31*D27</f>
        <v>11.801333333333334</v>
      </c>
      <c r="E31" s="39">
        <f t="shared" si="1"/>
        <v>70.808000000000007</v>
      </c>
    </row>
    <row r="32" spans="1:6" x14ac:dyDescent="0.25">
      <c r="A32" s="4" t="s">
        <v>20</v>
      </c>
      <c r="B32" s="50">
        <v>1.6E-2</v>
      </c>
      <c r="C32" s="8">
        <f t="shared" ref="C32:D32" si="2">$B32*C$27</f>
        <v>15.735111111111111</v>
      </c>
      <c r="D32" s="34">
        <f t="shared" si="2"/>
        <v>15.735111111111111</v>
      </c>
      <c r="E32" s="39">
        <f t="shared" si="1"/>
        <v>94.410666666666671</v>
      </c>
    </row>
    <row r="33" spans="1:5" x14ac:dyDescent="0.25">
      <c r="A33" s="4" t="s">
        <v>16</v>
      </c>
      <c r="B33" s="50">
        <v>8.5000000000000006E-2</v>
      </c>
      <c r="C33" s="8">
        <f>SUM(C30:C32)*$B33</f>
        <v>109.3773388888889</v>
      </c>
      <c r="D33" s="34">
        <f>SUM(D30:D32)*$B33</f>
        <v>107.23929611111112</v>
      </c>
      <c r="E33" s="39">
        <f t="shared" si="1"/>
        <v>649.84990500000004</v>
      </c>
    </row>
    <row r="34" spans="1:5" ht="16.5" thickBot="1" x14ac:dyDescent="0.3">
      <c r="A34" s="7" t="s">
        <v>3</v>
      </c>
      <c r="B34" s="18"/>
      <c r="C34" s="11">
        <f>SUM(C30:C33)</f>
        <v>1396.1695611111113</v>
      </c>
      <c r="D34" s="37">
        <f>SUM(D30:D33)</f>
        <v>1368.8780738888888</v>
      </c>
      <c r="E34" s="43">
        <f>SUM(E30:E33)</f>
        <v>8295.1429050000006</v>
      </c>
    </row>
  </sheetData>
  <mergeCells count="8">
    <mergeCell ref="C23:E23"/>
    <mergeCell ref="C25:D25"/>
    <mergeCell ref="E25:E26"/>
    <mergeCell ref="A2:E2"/>
    <mergeCell ref="A1:E1"/>
    <mergeCell ref="C13:D13"/>
    <mergeCell ref="E13:E14"/>
    <mergeCell ref="C11:E11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D575-2CEE-4363-8DA5-CA69A02634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30E1F8DA2F443AD25407A4C0F7978" ma:contentTypeVersion="1" ma:contentTypeDescription="Create a new document." ma:contentTypeScope="" ma:versionID="ded8ec3912a48d2b102a50c972bb8d52">
  <xsd:schema xmlns:xsd="http://www.w3.org/2001/XMLSchema" xmlns:xs="http://www.w3.org/2001/XMLSchema" xmlns:p="http://schemas.microsoft.com/office/2006/metadata/properties" xmlns:ns2="http://schemas.microsoft.com/sharepoint/v3/fields" xmlns:ns3="a8580fc2-c810-4937-b430-e9e3be2cf23a" targetNamespace="http://schemas.microsoft.com/office/2006/metadata/properties" ma:root="true" ma:fieldsID="d8204b9cc4abd62a32ceb909fd5b9231" ns2:_="" ns3:_="">
    <xsd:import namespace="http://schemas.microsoft.com/sharepoint/v3/fields"/>
    <xsd:import namespace="a8580fc2-c810-4937-b430-e9e3be2cf23a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Revie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80fc2-c810-4937-b430-e9e3be2cf23a" elementFormDefault="qualified">
    <xsd:import namespace="http://schemas.microsoft.com/office/2006/documentManagement/types"/>
    <xsd:import namespace="http://schemas.microsoft.com/office/infopath/2007/PartnerControls"/>
    <xsd:element name="ReviewStatus" ma:index="9" nillable="true" ma:displayName="Review Status" ma:internalName="ReviewStatus">
      <xsd:simpleType>
        <xsd:restriction base="dms:Choice">
          <xsd:enumeration value="Review Required"/>
          <xsd:enumeration value="Review in Progress"/>
          <xsd:enumeration value="Review 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tus xmlns="a8580fc2-c810-4937-b430-e9e3be2cf23a" xsi:nil="true"/>
    <_Status xmlns="http://schemas.microsoft.com/sharepoint/v3/fields">Not Started</_Status>
  </documentManagement>
</p:properties>
</file>

<file path=customXml/itemProps1.xml><?xml version="1.0" encoding="utf-8"?>
<ds:datastoreItem xmlns:ds="http://schemas.openxmlformats.org/officeDocument/2006/customXml" ds:itemID="{8F2902ED-C157-4CDC-AD88-ECFBE2A429CB}"/>
</file>

<file path=customXml/itemProps2.xml><?xml version="1.0" encoding="utf-8"?>
<ds:datastoreItem xmlns:ds="http://schemas.openxmlformats.org/officeDocument/2006/customXml" ds:itemID="{1EA20F7C-C7EB-4C9F-9D18-91F28F9D43D1}"/>
</file>

<file path=customXml/itemProps3.xml><?xml version="1.0" encoding="utf-8"?>
<ds:datastoreItem xmlns:ds="http://schemas.openxmlformats.org/officeDocument/2006/customXml" ds:itemID="{7A18986E-DF77-4058-975A-10E3221DF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sbhenke</dc:creator>
  <cp:lastModifiedBy>Marie</cp:lastModifiedBy>
  <cp:lastPrinted>2018-03-23T16:16:30Z</cp:lastPrinted>
  <dcterms:created xsi:type="dcterms:W3CDTF">2012-03-27T21:37:30Z</dcterms:created>
  <dcterms:modified xsi:type="dcterms:W3CDTF">2018-07-24T19:05:21Z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0x010100E9630E1F8DA2F443AD25407A4C0F7978</vt:lpwstr>
  </property>
</Properties>
</file>