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keim\Dropbox (ASU)\Valerie Files\GCO-ing\Proposals\Standard Forms\"/>
    </mc:Choice>
  </mc:AlternateContent>
  <xr:revisionPtr revIDLastSave="0" documentId="13_ncr:1_{33073FAF-8EB2-458B-A031-244B5A87FE06}" xr6:coauthVersionLast="47" xr6:coauthVersionMax="47" xr10:uidLastSave="{00000000-0000-0000-0000-000000000000}"/>
  <bookViews>
    <workbookView xWindow="28680" yWindow="-120" windowWidth="29040" windowHeight="15840" xr2:uid="{885283A0-5D2F-41F6-9EEA-BF524B9004B0}"/>
  </bookViews>
  <sheets>
    <sheet name="Instructions" sheetId="2" r:id="rId1"/>
    <sheet name="Calculator Template" sheetId="1" r:id="rId2"/>
    <sheet name="Unprotected Template" sheetId="3" r:id="rId3"/>
  </sheets>
  <definedNames>
    <definedName name="OffPeep" localSheetId="2">'Unprotected Template'!$A$2:$K$8</definedName>
    <definedName name="OffPeep">'Calculator Template'!$A$2:$K$8</definedName>
    <definedName name="OffSal" localSheetId="2">'Unprotected Template'!$N$2:$N$12</definedName>
    <definedName name="OffSal">'Calculator Template'!$N$2:$N$12</definedName>
    <definedName name="OnPeep" localSheetId="2">'Unprotected Template'!$A$19:$K$25</definedName>
    <definedName name="OnPeep">'Calculator Template'!$A$19:$K$25</definedName>
    <definedName name="OnSal" localSheetId="2">'Unprotected Template'!$N$19:$N$29</definedName>
    <definedName name="OnSal">'Calculator Template'!$N$19:$N$29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8" i="3" l="1"/>
  <c r="M28" i="3"/>
  <c r="A28" i="3"/>
  <c r="N27" i="3"/>
  <c r="M27" i="3"/>
  <c r="A27" i="3"/>
  <c r="N26" i="3"/>
  <c r="M26" i="3"/>
  <c r="A26" i="3"/>
  <c r="N25" i="3"/>
  <c r="M25" i="3"/>
  <c r="A25" i="3"/>
  <c r="N24" i="3"/>
  <c r="M24" i="3"/>
  <c r="A24" i="3"/>
  <c r="N23" i="3"/>
  <c r="M23" i="3"/>
  <c r="A23" i="3"/>
  <c r="N22" i="3"/>
  <c r="M22" i="3"/>
  <c r="A22" i="3"/>
  <c r="N21" i="3"/>
  <c r="M21" i="3"/>
  <c r="A21" i="3"/>
  <c r="N20" i="3"/>
  <c r="M20" i="3"/>
  <c r="A20" i="3"/>
  <c r="N19" i="3"/>
  <c r="N30" i="3" s="1"/>
  <c r="M19" i="3"/>
  <c r="A19" i="3"/>
  <c r="N11" i="3"/>
  <c r="M11" i="3"/>
  <c r="N10" i="3"/>
  <c r="M10" i="3"/>
  <c r="N9" i="3"/>
  <c r="M9" i="3"/>
  <c r="N8" i="3"/>
  <c r="M8" i="3"/>
  <c r="N7" i="3"/>
  <c r="M7" i="3"/>
  <c r="N6" i="3"/>
  <c r="M6" i="3"/>
  <c r="N5" i="3"/>
  <c r="M5" i="3"/>
  <c r="N4" i="3"/>
  <c r="M4" i="3"/>
  <c r="N3" i="3"/>
  <c r="M3" i="3"/>
  <c r="N2" i="3"/>
  <c r="N13" i="3" s="1"/>
  <c r="M2" i="3"/>
  <c r="N20" i="1"/>
  <c r="N21" i="1"/>
  <c r="N22" i="1"/>
  <c r="N23" i="1"/>
  <c r="N24" i="1"/>
  <c r="N25" i="1"/>
  <c r="N26" i="1"/>
  <c r="N27" i="1"/>
  <c r="N28" i="1"/>
  <c r="N19" i="1"/>
  <c r="N3" i="1"/>
  <c r="N4" i="1"/>
  <c r="N5" i="1"/>
  <c r="N6" i="1"/>
  <c r="N7" i="1"/>
  <c r="N8" i="1"/>
  <c r="N9" i="1"/>
  <c r="N10" i="1"/>
  <c r="N11" i="1"/>
  <c r="N2" i="1"/>
  <c r="M26" i="1"/>
  <c r="M27" i="1"/>
  <c r="M28" i="1"/>
  <c r="A26" i="1"/>
  <c r="A27" i="1"/>
  <c r="A28" i="1"/>
  <c r="M9" i="1"/>
  <c r="M10" i="1"/>
  <c r="M11" i="1"/>
  <c r="P33" i="3" l="1"/>
  <c r="O30" i="3"/>
  <c r="O13" i="3"/>
  <c r="A20" i="1"/>
  <c r="A21" i="1"/>
  <c r="A22" i="1"/>
  <c r="A23" i="1"/>
  <c r="A24" i="1"/>
  <c r="A25" i="1"/>
  <c r="A19" i="1"/>
  <c r="M19" i="1"/>
  <c r="M25" i="1"/>
  <c r="M24" i="1"/>
  <c r="M23" i="1"/>
  <c r="M22" i="1"/>
  <c r="M21" i="1"/>
  <c r="M20" i="1"/>
  <c r="M3" i="1"/>
  <c r="M4" i="1"/>
  <c r="M5" i="1"/>
  <c r="M6" i="1"/>
  <c r="M7" i="1"/>
  <c r="M8" i="1"/>
  <c r="M2" i="1"/>
  <c r="P34" i="3" l="1"/>
  <c r="P37" i="3"/>
  <c r="N30" i="1"/>
  <c r="N13" i="1"/>
  <c r="P33" i="1" l="1"/>
  <c r="O30" i="1" s="1"/>
  <c r="O13" i="1" l="1"/>
  <c r="P37" i="1" s="1"/>
  <c r="P34" i="1" l="1"/>
</calcChain>
</file>

<file path=xl/sharedStrings.xml><?xml version="1.0" encoding="utf-8"?>
<sst xmlns="http://schemas.openxmlformats.org/spreadsheetml/2006/main" count="84" uniqueCount="30">
  <si>
    <t>Off-Campus</t>
  </si>
  <si>
    <t>On-Campus Effort</t>
  </si>
  <si>
    <t>Off-Campus Effort</t>
  </si>
  <si>
    <t>On-Campus</t>
  </si>
  <si>
    <t>Name 4</t>
  </si>
  <si>
    <t>Name 3</t>
  </si>
  <si>
    <t>Name 5</t>
  </si>
  <si>
    <t>Name 6</t>
  </si>
  <si>
    <t>Name 7</t>
  </si>
  <si>
    <t>Y1 Effort</t>
  </si>
  <si>
    <t>Y1 $</t>
  </si>
  <si>
    <t>Y2 Effort</t>
  </si>
  <si>
    <t>Y2 $</t>
  </si>
  <si>
    <t>Y3 Effort</t>
  </si>
  <si>
    <t>Y3 $</t>
  </si>
  <si>
    <t>Y4 Effort</t>
  </si>
  <si>
    <t>Y4 $</t>
  </si>
  <si>
    <t>Y5 Effort</t>
  </si>
  <si>
    <t>Y5 $</t>
  </si>
  <si>
    <t>Cumulative $</t>
  </si>
  <si>
    <t>Off-campus</t>
  </si>
  <si>
    <t>Total Project Salaries</t>
  </si>
  <si>
    <t>Project Determination</t>
  </si>
  <si>
    <t>Name 8</t>
  </si>
  <si>
    <t>Name 9</t>
  </si>
  <si>
    <t>Name 10</t>
  </si>
  <si>
    <t>Michael Crow</t>
  </si>
  <si>
    <t>Sparky</t>
  </si>
  <si>
    <t>If project budget includes rented non-ASU facilities</t>
  </si>
  <si>
    <t>Rental Included Determination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</si>
</sst>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64" fontId="0" fillId="0" borderId="0" xfId="0" applyNumberFormat="1"/>
    <xf numFmtId="0" fontId="0" fillId="0" borderId="0" xfId="0" applyFill="1"/>
    <xf numFmtId="0" fontId="1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/>
    <xf numFmtId="0" fontId="0" fillId="0" borderId="0" xfId="0" applyBorder="1"/>
    <xf numFmtId="164" fontId="0" fillId="0" borderId="1" xfId="0" applyNumberFormat="1" applyFill="1" applyBorder="1" applyProtection="1">
      <protection locked="0"/>
    </xf>
    <xf numFmtId="164" fontId="0" fillId="0" borderId="3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5" borderId="0" xfId="0" applyFill="1" applyBorder="1"/>
    <xf numFmtId="0" fontId="0" fillId="5" borderId="7" xfId="0" applyFill="1" applyBorder="1"/>
    <xf numFmtId="0" fontId="1" fillId="5" borderId="8" xfId="0" applyFont="1" applyFill="1" applyBorder="1" applyAlignment="1">
      <alignment horizontal="right"/>
    </xf>
    <xf numFmtId="0" fontId="0" fillId="5" borderId="9" xfId="0" applyFill="1" applyBorder="1"/>
    <xf numFmtId="0" fontId="1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0" fillId="2" borderId="12" xfId="0" applyFill="1" applyBorder="1"/>
    <xf numFmtId="0" fontId="0" fillId="2" borderId="13" xfId="0" applyFill="1" applyBorder="1"/>
    <xf numFmtId="0" fontId="0" fillId="5" borderId="14" xfId="0" applyFill="1" applyBorder="1" applyProtection="1"/>
    <xf numFmtId="164" fontId="0" fillId="5" borderId="0" xfId="0" applyNumberFormat="1" applyFill="1" applyBorder="1" applyProtection="1"/>
    <xf numFmtId="0" fontId="0" fillId="5" borderId="0" xfId="0" applyFill="1" applyBorder="1" applyProtection="1"/>
    <xf numFmtId="0" fontId="0" fillId="5" borderId="15" xfId="0" applyFill="1" applyBorder="1" applyProtection="1"/>
    <xf numFmtId="0" fontId="0" fillId="0" borderId="7" xfId="0" applyBorder="1" applyProtection="1"/>
    <xf numFmtId="164" fontId="1" fillId="4" borderId="16" xfId="0" applyNumberFormat="1" applyFont="1" applyFill="1" applyBorder="1" applyProtection="1"/>
    <xf numFmtId="10" fontId="1" fillId="4" borderId="17" xfId="0" applyNumberFormat="1" applyFont="1" applyFill="1" applyBorder="1" applyProtection="1"/>
    <xf numFmtId="0" fontId="1" fillId="4" borderId="18" xfId="0" applyFont="1" applyFill="1" applyBorder="1" applyProtection="1"/>
    <xf numFmtId="0" fontId="2" fillId="3" borderId="1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left"/>
    </xf>
    <xf numFmtId="0" fontId="0" fillId="3" borderId="12" xfId="0" applyFill="1" applyBorder="1"/>
    <xf numFmtId="0" fontId="0" fillId="3" borderId="13" xfId="0" applyFill="1" applyBorder="1"/>
    <xf numFmtId="0" fontId="1" fillId="0" borderId="2" xfId="0" applyFont="1" applyFill="1" applyBorder="1"/>
    <xf numFmtId="0" fontId="3" fillId="2" borderId="19" xfId="0" applyFont="1" applyFill="1" applyBorder="1"/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" fillId="0" borderId="22" xfId="0" applyFont="1" applyFill="1" applyBorder="1" applyProtection="1">
      <protection locked="0"/>
    </xf>
    <xf numFmtId="164" fontId="0" fillId="0" borderId="23" xfId="0" applyNumberFormat="1" applyFill="1" applyBorder="1" applyProtection="1">
      <protection locked="0"/>
    </xf>
    <xf numFmtId="0" fontId="1" fillId="0" borderId="24" xfId="0" applyFont="1" applyFill="1" applyBorder="1" applyProtection="1">
      <protection locked="0"/>
    </xf>
    <xf numFmtId="164" fontId="0" fillId="0" borderId="25" xfId="0" applyNumberFormat="1" applyFill="1" applyBorder="1" applyProtection="1">
      <protection locked="0"/>
    </xf>
    <xf numFmtId="0" fontId="1" fillId="0" borderId="26" xfId="0" applyFont="1" applyFill="1" applyBorder="1" applyProtection="1">
      <protection locked="0"/>
    </xf>
    <xf numFmtId="0" fontId="1" fillId="0" borderId="27" xfId="0" applyFont="1" applyFill="1" applyBorder="1" applyProtection="1">
      <protection locked="0"/>
    </xf>
    <xf numFmtId="0" fontId="0" fillId="0" borderId="28" xfId="0" applyFill="1" applyBorder="1" applyProtection="1">
      <protection locked="0"/>
    </xf>
    <xf numFmtId="164" fontId="0" fillId="0" borderId="28" xfId="0" applyNumberFormat="1" applyFill="1" applyBorder="1" applyProtection="1">
      <protection locked="0"/>
    </xf>
    <xf numFmtId="164" fontId="0" fillId="0" borderId="29" xfId="0" applyNumberFormat="1" applyFill="1" applyBorder="1" applyProtection="1">
      <protection locked="0"/>
    </xf>
    <xf numFmtId="0" fontId="2" fillId="3" borderId="19" xfId="0" applyFont="1" applyFill="1" applyBorder="1"/>
    <xf numFmtId="0" fontId="2" fillId="3" borderId="11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0" borderId="30" xfId="0" applyFont="1" applyFill="1" applyBorder="1" applyProtection="1">
      <protection locked="0"/>
    </xf>
    <xf numFmtId="0" fontId="0" fillId="5" borderId="14" xfId="0" applyFill="1" applyBorder="1"/>
    <xf numFmtId="0" fontId="1" fillId="5" borderId="0" xfId="0" applyFont="1" applyFill="1" applyBorder="1" applyAlignment="1">
      <alignment horizontal="right"/>
    </xf>
    <xf numFmtId="0" fontId="1" fillId="6" borderId="5" xfId="0" applyFont="1" applyFill="1" applyBorder="1" applyAlignment="1">
      <alignment horizontal="right"/>
    </xf>
    <xf numFmtId="164" fontId="1" fillId="6" borderId="6" xfId="0" applyNumberFormat="1" applyFont="1" applyFill="1" applyBorder="1"/>
    <xf numFmtId="0" fontId="0" fillId="5" borderId="15" xfId="0" applyFill="1" applyBorder="1"/>
    <xf numFmtId="0" fontId="1" fillId="6" borderId="14" xfId="0" applyFont="1" applyFill="1" applyBorder="1"/>
    <xf numFmtId="0" fontId="1" fillId="6" borderId="0" xfId="0" applyFont="1" applyFill="1" applyBorder="1"/>
    <xf numFmtId="0" fontId="1" fillId="6" borderId="15" xfId="0" applyFont="1" applyFill="1" applyBorder="1" applyAlignment="1">
      <alignment horizontal="right"/>
    </xf>
    <xf numFmtId="0" fontId="1" fillId="5" borderId="14" xfId="0" applyFont="1" applyFill="1" applyBorder="1"/>
    <xf numFmtId="0" fontId="1" fillId="5" borderId="0" xfId="0" applyFont="1" applyFill="1" applyBorder="1"/>
    <xf numFmtId="0" fontId="1" fillId="0" borderId="0" xfId="0" applyFont="1" applyBorder="1" applyAlignment="1">
      <alignment horizontal="right"/>
    </xf>
    <xf numFmtId="0" fontId="0" fillId="5" borderId="8" xfId="0" applyFill="1" applyBorder="1"/>
    <xf numFmtId="0" fontId="1" fillId="6" borderId="4" xfId="0" applyFont="1" applyFill="1" applyBorder="1" applyAlignment="1">
      <alignment horizontal="left"/>
    </xf>
  </cellXfs>
  <cellStyles count="1">
    <cellStyle name="Normal" xfId="0" builtinId="0"/>
  </cellStyles>
  <dxfs count="12">
    <dxf>
      <font>
        <b/>
        <i val="0"/>
        <color theme="0"/>
      </font>
      <fill>
        <patternFill>
          <bgColor theme="4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4"/>
        </patternFill>
      </fill>
    </dxf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368300</xdr:colOff>
      <xdr:row>1</xdr:row>
      <xdr:rowOff>95250</xdr:rowOff>
    </xdr:from>
    <xdr:to>
      <xdr:col>12</xdr:col>
      <xdr:colOff>123825</xdr:colOff>
      <xdr:row>38</xdr:row>
      <xdr:rowOff>66675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C514E62-8F37-A7C4-328F-096BF7E30FF8}"/>
            </a:ext>
          </a:extLst>
        </xdr:cNvPr>
        <xdr:cNvSpPr txBox="1"/>
      </xdr:nvSpPr>
      <xdr:spPr>
        <a:xfrm>
          <a:off x="368300" y="276225"/>
          <a:ext cx="7070725" cy="6667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 the Calculator Template Tab, please include ASU</a:t>
          </a:r>
          <a:r>
            <a:rPr lang="en-US" sz="1100" baseline="0"/>
            <a:t> project staff names and complete </a:t>
          </a:r>
          <a:r>
            <a:rPr lang="en-US" sz="1100"/>
            <a:t>the months effort and applicable salary for each person in each year. The top table</a:t>
          </a:r>
          <a:r>
            <a:rPr lang="en-US" sz="1100" baseline="0"/>
            <a:t> is for Off-Campus effort. The bottom table is for On-Campus effort. </a:t>
          </a:r>
        </a:p>
        <a:p>
          <a:endParaRPr lang="en-US" sz="1100" baseline="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endParaRPr lang="en-US" sz="1100"/>
        </a:p>
        <a:p>
          <a:r>
            <a:rPr lang="en-US" sz="1100"/>
            <a:t>The cumulative table will automatically</a:t>
          </a:r>
          <a:r>
            <a:rPr lang="en-US" sz="1100" baseline="0"/>
            <a:t> sum the salary totals and calculate the % on and off-campus.</a:t>
          </a:r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endParaRPr lang="en-US" sz="1100" baseline="0"/>
        </a:p>
        <a:p>
          <a:r>
            <a:rPr lang="en-US" sz="1100" baseline="0"/>
            <a:t>Under both cumulative tables is the project determination for campus effort. Please note that there are two determinations. The first identifies off-campus effort that is at non-ASU facilities. The second identifies off-campus effort at non-ASU facilities that are being </a:t>
          </a:r>
          <a:r>
            <a:rPr lang="en-US" sz="1100" i="1" baseline="0"/>
            <a:t>rented</a:t>
          </a:r>
          <a:r>
            <a:rPr lang="en-US" sz="1100" i="0" baseline="0"/>
            <a:t> </a:t>
          </a:r>
          <a:r>
            <a:rPr lang="en-US" sz="1100" i="1" baseline="0"/>
            <a:t>by the project</a:t>
          </a:r>
          <a:r>
            <a:rPr lang="en-US" sz="1100" i="0" baseline="0"/>
            <a:t>. These thresholds are consistent with the guidelines outlined in the F&amp;A Wizard on ResearchAdmin.</a:t>
          </a:r>
        </a:p>
        <a:p>
          <a:endParaRPr lang="en-US" sz="1100" i="0" baseline="0"/>
        </a:p>
        <a:p>
          <a:endParaRPr lang="en-US" sz="1100" i="0" baseline="0"/>
        </a:p>
        <a:p>
          <a:endParaRPr lang="en-US" sz="1100" i="0" baseline="0"/>
        </a:p>
        <a:p>
          <a:endParaRPr lang="en-US" sz="1100" i="0" baseline="0"/>
        </a:p>
        <a:p>
          <a:endParaRPr lang="en-US" sz="1100" i="0" baseline="0"/>
        </a:p>
        <a:p>
          <a:endParaRPr lang="en-US" sz="1100" i="0" baseline="0"/>
        </a:p>
        <a:p>
          <a:endParaRPr lang="en-US" sz="1100" i="0" baseline="0"/>
        </a:p>
        <a:p>
          <a:endParaRPr lang="en-US" sz="1100" i="0" baseline="0"/>
        </a:p>
        <a:p>
          <a:endParaRPr lang="en-US" sz="1100" i="0" baseline="0"/>
        </a:p>
        <a:p>
          <a:r>
            <a:rPr lang="en-US" sz="1100" i="0" baseline="0"/>
            <a:t>The Unprotected Template tab is a duplicate of the Calculator tab, but it is unlocked in case users would like to manipulate the worksheet. </a:t>
          </a:r>
        </a:p>
        <a:p>
          <a:endParaRPr lang="en-US" sz="1100" i="0" baseline="0"/>
        </a:p>
        <a:p>
          <a:endParaRPr lang="en-US" sz="1100"/>
        </a:p>
      </xdr:txBody>
    </xdr:sp>
    <xdr:clientData/>
  </xdr:twoCellAnchor>
  <xdr:twoCellAnchor editAs="oneCell">
    <xdr:from>
      <xdr:col>0</xdr:col>
      <xdr:colOff>447675</xdr:colOff>
      <xdr:row>5</xdr:row>
      <xdr:rowOff>19050</xdr:rowOff>
    </xdr:from>
    <xdr:to>
      <xdr:col>11</xdr:col>
      <xdr:colOff>210824</xdr:colOff>
      <xdr:row>8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0A95FCF-F587-2311-C1A6-C98FE5AF1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923925"/>
          <a:ext cx="6468749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454025</xdr:colOff>
      <xdr:row>10</xdr:row>
      <xdr:rowOff>171450</xdr:rowOff>
    </xdr:from>
    <xdr:to>
      <xdr:col>4</xdr:col>
      <xdr:colOff>114300</xdr:colOff>
      <xdr:row>20</xdr:row>
      <xdr:rowOff>57133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2E97391-04EB-2614-D4E1-90D6FF5DE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4025" y="1981200"/>
          <a:ext cx="2098675" cy="169543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26</xdr:row>
      <xdr:rowOff>95250</xdr:rowOff>
    </xdr:from>
    <xdr:to>
      <xdr:col>6</xdr:col>
      <xdr:colOff>248115</xdr:colOff>
      <xdr:row>33</xdr:row>
      <xdr:rowOff>25568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C0FE74D-23DE-CE3D-7A1A-53F422CD4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4800600"/>
          <a:ext cx="3334215" cy="1197143"/>
        </a:xfrm>
        <a:prstGeom prst="rect">
          <a:avLst/>
        </a:prstGeom>
      </xdr:spPr>
    </xdr:pic>
    <xdr:clientData/>
  </xdr:twoCellAnchor>
  <xdr:twoCellAnchor editAs="oneCell">
    <xdr:from>
      <xdr:col>4</xdr:col>
      <xdr:colOff>533401</xdr:colOff>
      <xdr:row>10</xdr:row>
      <xdr:rowOff>152400</xdr:rowOff>
    </xdr:from>
    <xdr:to>
      <xdr:col>8</xdr:col>
      <xdr:colOff>401343</xdr:colOff>
      <xdr:row>20</xdr:row>
      <xdr:rowOff>47625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0D8FA2F-A56E-2A89-303B-184B7EBAE0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71801" y="1962150"/>
          <a:ext cx="2306342" cy="1704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SU Brand Standard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8C1D40"/>
      </a:accent1>
      <a:accent2>
        <a:srgbClr val="FFC627"/>
      </a:accent2>
      <a:accent3>
        <a:srgbClr val="78BE20"/>
      </a:accent3>
      <a:accent4>
        <a:srgbClr val="00A3E0"/>
      </a:accent4>
      <a:accent5>
        <a:srgbClr val="FF7F32"/>
      </a:accent5>
      <a:accent6>
        <a:srgbClr val="5C6670"/>
      </a:accent6>
      <a:hlink>
        <a:srgbClr val="8C1D40"/>
      </a:hlink>
      <a:folHlink>
        <a:srgbClr val="FFC62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7E5B0A5-F89E-4C28-8462-5869C6CD4804}">
  <we:reference id="db18cc72-1a17-45df-b60e-7ffb655e8af5" version="1.0.0.4" store="EXCatalog" storeType="EXCatalog"/>
  <we:alternateReferences>
    <we:reference id="WA104381701" version="1.0.0.4" store="en-US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CC252-63E6-4F27-9E38-452A6D811691}">
  <sheetPr codeName="Sheet1"/>
  <dimension ref="A1"/>
  <sheetViews>
    <sheetView tabSelected="1" workbookViewId="0">
      <selection activeCell="S18" sqref="S18"/>
    </sheetView>
  </sheetViews>
  <sheetFormatPr defaultRowHeight="14.5" x14ac:dyDescent="0.35"/>
  <sheetData/>
  <sheetProtection algorithmName="SHA-512" hashValue="iQVUwdThoktaamf2LvOpLXV27qIqzFfIppEZ2uZPKpJF6icRBXbgbZfWFMIqJ6XzMfiQ4xoEomsiwRK8Nil7Eg==" saltValue="DuhMqd1TTtJHd0w/dT4djw==" spinCount="100000" sheet="1" objects="1" scenarios="1" selectLockedCells="1" selectUn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09A85-8ADB-47DC-98C9-1207E4BD429E}">
  <sheetPr codeName="Sheet2"/>
  <dimension ref="A1:P38"/>
  <sheetViews>
    <sheetView workbookViewId="0">
      <selection activeCell="I25" sqref="I25"/>
    </sheetView>
  </sheetViews>
  <sheetFormatPr defaultRowHeight="14.5" x14ac:dyDescent="0.35"/>
  <cols>
    <col min="1" max="1" width="18.81640625" customWidth="1"/>
    <col min="8" max="11" width="8.7265625" customWidth="1"/>
    <col min="12" max="12" width="5.1796875" customWidth="1"/>
    <col min="13" max="13" width="11.54296875" bestFit="1" customWidth="1"/>
    <col min="14" max="14" width="12.36328125" customWidth="1"/>
    <col min="15" max="15" width="11.81640625" bestFit="1" customWidth="1"/>
    <col min="16" max="16" width="10.7265625" bestFit="1" customWidth="1"/>
  </cols>
  <sheetData>
    <row r="1" spans="1:16" x14ac:dyDescent="0.35">
      <c r="A1" s="32" t="s">
        <v>2</v>
      </c>
      <c r="B1" s="33" t="s">
        <v>9</v>
      </c>
      <c r="C1" s="33" t="s">
        <v>10</v>
      </c>
      <c r="D1" s="33" t="s">
        <v>11</v>
      </c>
      <c r="E1" s="33" t="s">
        <v>12</v>
      </c>
      <c r="F1" s="33" t="s">
        <v>13</v>
      </c>
      <c r="G1" s="33" t="s">
        <v>14</v>
      </c>
      <c r="H1" s="33" t="s">
        <v>15</v>
      </c>
      <c r="I1" s="33" t="s">
        <v>16</v>
      </c>
      <c r="J1" s="33" t="s">
        <v>17</v>
      </c>
      <c r="K1" s="34" t="s">
        <v>18</v>
      </c>
      <c r="M1" s="15" t="s">
        <v>0</v>
      </c>
      <c r="N1" s="16" t="s">
        <v>19</v>
      </c>
      <c r="O1" s="17"/>
      <c r="P1" s="18"/>
    </row>
    <row r="2" spans="1:16" x14ac:dyDescent="0.35">
      <c r="A2" s="35" t="s">
        <v>26</v>
      </c>
      <c r="B2" s="9">
        <v>1</v>
      </c>
      <c r="C2" s="7">
        <v>5000</v>
      </c>
      <c r="D2" s="9">
        <v>1</v>
      </c>
      <c r="E2" s="7">
        <v>5150</v>
      </c>
      <c r="F2" s="9">
        <v>1</v>
      </c>
      <c r="G2" s="7">
        <v>5305</v>
      </c>
      <c r="H2" s="7"/>
      <c r="I2" s="7"/>
      <c r="J2" s="7"/>
      <c r="K2" s="36"/>
      <c r="M2" s="19">
        <f t="shared" ref="M2:M11" si="0">B2+D2+F2+H2+J2</f>
        <v>3</v>
      </c>
      <c r="N2" s="20">
        <f t="shared" ref="N2:N11" si="1">SUM(C2,E2,G2,I2,K2)</f>
        <v>15455</v>
      </c>
      <c r="O2" s="21"/>
      <c r="P2" s="22"/>
    </row>
    <row r="3" spans="1:16" x14ac:dyDescent="0.35">
      <c r="A3" s="35" t="s">
        <v>27</v>
      </c>
      <c r="B3" s="9">
        <v>0.25</v>
      </c>
      <c r="C3" s="7">
        <v>1250</v>
      </c>
      <c r="D3" s="9">
        <v>0.25</v>
      </c>
      <c r="E3" s="7">
        <v>1286</v>
      </c>
      <c r="F3" s="9">
        <v>0.25</v>
      </c>
      <c r="G3" s="7">
        <v>1326</v>
      </c>
      <c r="H3" s="7"/>
      <c r="I3" s="7"/>
      <c r="J3" s="7"/>
      <c r="K3" s="36"/>
      <c r="M3" s="19">
        <f t="shared" si="0"/>
        <v>0.75</v>
      </c>
      <c r="N3" s="20">
        <f t="shared" si="1"/>
        <v>3862</v>
      </c>
      <c r="O3" s="21"/>
      <c r="P3" s="22"/>
    </row>
    <row r="4" spans="1:16" x14ac:dyDescent="0.35">
      <c r="A4" s="35" t="s">
        <v>5</v>
      </c>
      <c r="B4" s="9"/>
      <c r="C4" s="7"/>
      <c r="D4" s="9"/>
      <c r="E4" s="7"/>
      <c r="F4" s="9"/>
      <c r="G4" s="7"/>
      <c r="H4" s="7"/>
      <c r="I4" s="7"/>
      <c r="J4" s="7"/>
      <c r="K4" s="36"/>
      <c r="M4" s="19">
        <f t="shared" si="0"/>
        <v>0</v>
      </c>
      <c r="N4" s="20">
        <f t="shared" si="1"/>
        <v>0</v>
      </c>
      <c r="O4" s="21"/>
      <c r="P4" s="22"/>
    </row>
    <row r="5" spans="1:16" x14ac:dyDescent="0.35">
      <c r="A5" s="35" t="s">
        <v>4</v>
      </c>
      <c r="B5" s="9"/>
      <c r="C5" s="7"/>
      <c r="D5" s="9"/>
      <c r="E5" s="7"/>
      <c r="F5" s="9"/>
      <c r="G5" s="7"/>
      <c r="H5" s="7"/>
      <c r="I5" s="7"/>
      <c r="J5" s="7"/>
      <c r="K5" s="36"/>
      <c r="M5" s="19">
        <f t="shared" si="0"/>
        <v>0</v>
      </c>
      <c r="N5" s="20">
        <f t="shared" si="1"/>
        <v>0</v>
      </c>
      <c r="O5" s="21"/>
      <c r="P5" s="22"/>
    </row>
    <row r="6" spans="1:16" x14ac:dyDescent="0.35">
      <c r="A6" s="35" t="s">
        <v>6</v>
      </c>
      <c r="B6" s="9"/>
      <c r="C6" s="7"/>
      <c r="D6" s="9"/>
      <c r="E6" s="7"/>
      <c r="F6" s="9"/>
      <c r="G6" s="7"/>
      <c r="H6" s="7"/>
      <c r="I6" s="7"/>
      <c r="J6" s="7"/>
      <c r="K6" s="36"/>
      <c r="M6" s="19">
        <f t="shared" si="0"/>
        <v>0</v>
      </c>
      <c r="N6" s="20">
        <f t="shared" si="1"/>
        <v>0</v>
      </c>
      <c r="O6" s="21"/>
      <c r="P6" s="22"/>
    </row>
    <row r="7" spans="1:16" x14ac:dyDescent="0.35">
      <c r="A7" s="35" t="s">
        <v>7</v>
      </c>
      <c r="B7" s="9"/>
      <c r="C7" s="7"/>
      <c r="D7" s="9"/>
      <c r="E7" s="7"/>
      <c r="F7" s="9"/>
      <c r="G7" s="7"/>
      <c r="H7" s="7"/>
      <c r="I7" s="7"/>
      <c r="J7" s="7"/>
      <c r="K7" s="36"/>
      <c r="M7" s="19">
        <f t="shared" si="0"/>
        <v>0</v>
      </c>
      <c r="N7" s="20">
        <f t="shared" si="1"/>
        <v>0</v>
      </c>
      <c r="O7" s="21"/>
      <c r="P7" s="22"/>
    </row>
    <row r="8" spans="1:16" x14ac:dyDescent="0.35">
      <c r="A8" s="37" t="s">
        <v>8</v>
      </c>
      <c r="B8" s="10"/>
      <c r="C8" s="8"/>
      <c r="D8" s="10"/>
      <c r="E8" s="8"/>
      <c r="F8" s="10"/>
      <c r="G8" s="8"/>
      <c r="H8" s="8"/>
      <c r="I8" s="8"/>
      <c r="J8" s="8"/>
      <c r="K8" s="38"/>
      <c r="M8" s="19">
        <f t="shared" si="0"/>
        <v>0</v>
      </c>
      <c r="N8" s="20">
        <f t="shared" si="1"/>
        <v>0</v>
      </c>
      <c r="O8" s="21"/>
      <c r="P8" s="22"/>
    </row>
    <row r="9" spans="1:16" x14ac:dyDescent="0.35">
      <c r="A9" s="39" t="s">
        <v>23</v>
      </c>
      <c r="B9" s="10"/>
      <c r="C9" s="8"/>
      <c r="D9" s="10"/>
      <c r="E9" s="8"/>
      <c r="F9" s="10"/>
      <c r="G9" s="8"/>
      <c r="H9" s="8"/>
      <c r="I9" s="8"/>
      <c r="J9" s="8"/>
      <c r="K9" s="38"/>
      <c r="M9" s="19">
        <f t="shared" si="0"/>
        <v>0</v>
      </c>
      <c r="N9" s="20">
        <f t="shared" si="1"/>
        <v>0</v>
      </c>
      <c r="O9" s="21"/>
      <c r="P9" s="22"/>
    </row>
    <row r="10" spans="1:16" x14ac:dyDescent="0.35">
      <c r="A10" s="39" t="s">
        <v>24</v>
      </c>
      <c r="B10" s="10"/>
      <c r="C10" s="8"/>
      <c r="D10" s="10"/>
      <c r="E10" s="8"/>
      <c r="F10" s="10"/>
      <c r="G10" s="8"/>
      <c r="H10" s="8"/>
      <c r="I10" s="8"/>
      <c r="J10" s="8"/>
      <c r="K10" s="38"/>
      <c r="M10" s="19">
        <f t="shared" si="0"/>
        <v>0</v>
      </c>
      <c r="N10" s="20">
        <f t="shared" si="1"/>
        <v>0</v>
      </c>
      <c r="O10" s="21"/>
      <c r="P10" s="22"/>
    </row>
    <row r="11" spans="1:16" ht="15" thickBot="1" x14ac:dyDescent="0.4">
      <c r="A11" s="40" t="s">
        <v>25</v>
      </c>
      <c r="B11" s="41"/>
      <c r="C11" s="42"/>
      <c r="D11" s="41"/>
      <c r="E11" s="42"/>
      <c r="F11" s="41"/>
      <c r="G11" s="42"/>
      <c r="H11" s="42"/>
      <c r="I11" s="42"/>
      <c r="J11" s="42"/>
      <c r="K11" s="43"/>
      <c r="M11" s="19">
        <f t="shared" si="0"/>
        <v>0</v>
      </c>
      <c r="N11" s="20">
        <f t="shared" si="1"/>
        <v>0</v>
      </c>
      <c r="O11" s="21"/>
      <c r="P11" s="22"/>
    </row>
    <row r="12" spans="1:16" x14ac:dyDescent="0.35">
      <c r="A12" s="31"/>
      <c r="B12" s="4"/>
      <c r="C12" s="5"/>
      <c r="D12" s="4"/>
      <c r="E12" s="5"/>
      <c r="F12" s="4"/>
      <c r="G12" s="5"/>
      <c r="H12" s="5"/>
      <c r="I12" s="5"/>
      <c r="J12" s="5"/>
      <c r="K12" s="5"/>
      <c r="M12" s="19"/>
      <c r="N12" s="20"/>
      <c r="O12" s="21"/>
      <c r="P12" s="22"/>
    </row>
    <row r="13" spans="1:16" ht="15" thickBot="1" x14ac:dyDescent="0.4">
      <c r="A13" s="3"/>
      <c r="B13" s="4"/>
      <c r="C13" s="5"/>
      <c r="D13" s="4"/>
      <c r="E13" s="5"/>
      <c r="F13" s="4"/>
      <c r="G13" s="5"/>
      <c r="H13" s="5"/>
      <c r="I13" s="5"/>
      <c r="J13" s="5"/>
      <c r="K13" s="5"/>
      <c r="M13" s="23"/>
      <c r="N13" s="24">
        <f>SUM(OffSal)</f>
        <v>19317</v>
      </c>
      <c r="O13" s="25">
        <f>ROUND(N13/$P$33,4)</f>
        <v>0.625</v>
      </c>
      <c r="P13" s="26" t="s">
        <v>20</v>
      </c>
    </row>
    <row r="14" spans="1:16" x14ac:dyDescent="0.35">
      <c r="A14" s="3"/>
      <c r="B14" s="2"/>
      <c r="C14" s="2"/>
      <c r="D14" s="2"/>
      <c r="E14" s="2"/>
      <c r="F14" s="2"/>
      <c r="G14" s="2"/>
      <c r="H14" s="2"/>
      <c r="I14" s="2"/>
    </row>
    <row r="15" spans="1:16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6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6" ht="15" thickBot="1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6" x14ac:dyDescent="0.35">
      <c r="A18" s="44" t="s">
        <v>1</v>
      </c>
      <c r="B18" s="45" t="s">
        <v>9</v>
      </c>
      <c r="C18" s="45" t="s">
        <v>10</v>
      </c>
      <c r="D18" s="45" t="s">
        <v>11</v>
      </c>
      <c r="E18" s="45" t="s">
        <v>12</v>
      </c>
      <c r="F18" s="45" t="s">
        <v>13</v>
      </c>
      <c r="G18" s="45" t="s">
        <v>14</v>
      </c>
      <c r="H18" s="45" t="s">
        <v>15</v>
      </c>
      <c r="I18" s="45" t="s">
        <v>16</v>
      </c>
      <c r="J18" s="45" t="s">
        <v>17</v>
      </c>
      <c r="K18" s="46" t="s">
        <v>18</v>
      </c>
      <c r="M18" s="27" t="s">
        <v>3</v>
      </c>
      <c r="N18" s="28" t="s">
        <v>19</v>
      </c>
      <c r="O18" s="29"/>
      <c r="P18" s="30"/>
    </row>
    <row r="19" spans="1:16" x14ac:dyDescent="0.35">
      <c r="A19" s="35" t="str">
        <f t="shared" ref="A19:A24" si="2">A2</f>
        <v>Michael Crow</v>
      </c>
      <c r="B19" s="9">
        <v>0.5</v>
      </c>
      <c r="C19" s="7">
        <v>2500</v>
      </c>
      <c r="D19" s="9">
        <v>0.5</v>
      </c>
      <c r="E19" s="7">
        <v>2575</v>
      </c>
      <c r="F19" s="9">
        <v>0.5</v>
      </c>
      <c r="G19" s="7">
        <v>2653</v>
      </c>
      <c r="H19" s="7"/>
      <c r="I19" s="7"/>
      <c r="J19" s="7"/>
      <c r="K19" s="36"/>
      <c r="M19" s="19">
        <f t="shared" ref="M19:M25" si="3">B19+D19+F19+H19+J19</f>
        <v>1.5</v>
      </c>
      <c r="N19" s="20">
        <f>SUM(C19,E19,G19,I19,K19)</f>
        <v>7728</v>
      </c>
      <c r="O19" s="21"/>
      <c r="P19" s="22"/>
    </row>
    <row r="20" spans="1:16" x14ac:dyDescent="0.35">
      <c r="A20" s="35" t="str">
        <f t="shared" si="2"/>
        <v>Sparky</v>
      </c>
      <c r="B20" s="9">
        <v>0.25</v>
      </c>
      <c r="C20" s="7">
        <v>1250</v>
      </c>
      <c r="D20" s="9">
        <v>0.25</v>
      </c>
      <c r="E20" s="7">
        <v>1286</v>
      </c>
      <c r="F20" s="9">
        <v>0.25</v>
      </c>
      <c r="G20" s="7">
        <v>1326</v>
      </c>
      <c r="H20" s="7"/>
      <c r="I20" s="7"/>
      <c r="J20" s="7"/>
      <c r="K20" s="36"/>
      <c r="M20" s="19">
        <f t="shared" si="3"/>
        <v>0.75</v>
      </c>
      <c r="N20" s="20">
        <f t="shared" ref="N20:N28" si="4">SUM(C20,E20,G20,I20,K20)</f>
        <v>3862</v>
      </c>
      <c r="O20" s="21"/>
      <c r="P20" s="22"/>
    </row>
    <row r="21" spans="1:16" x14ac:dyDescent="0.35">
      <c r="A21" s="35" t="str">
        <f t="shared" si="2"/>
        <v>Name 3</v>
      </c>
      <c r="B21" s="9"/>
      <c r="C21" s="7"/>
      <c r="D21" s="9"/>
      <c r="E21" s="7"/>
      <c r="F21" s="9"/>
      <c r="G21" s="7"/>
      <c r="H21" s="7"/>
      <c r="I21" s="7"/>
      <c r="J21" s="7"/>
      <c r="K21" s="36"/>
      <c r="M21" s="19">
        <f t="shared" si="3"/>
        <v>0</v>
      </c>
      <c r="N21" s="20">
        <f t="shared" si="4"/>
        <v>0</v>
      </c>
      <c r="O21" s="21"/>
      <c r="P21" s="22"/>
    </row>
    <row r="22" spans="1:16" x14ac:dyDescent="0.35">
      <c r="A22" s="35" t="str">
        <f t="shared" si="2"/>
        <v>Name 4</v>
      </c>
      <c r="B22" s="9"/>
      <c r="C22" s="7"/>
      <c r="D22" s="9"/>
      <c r="E22" s="7"/>
      <c r="F22" s="9"/>
      <c r="G22" s="7"/>
      <c r="H22" s="7"/>
      <c r="I22" s="7"/>
      <c r="J22" s="7"/>
      <c r="K22" s="36"/>
      <c r="M22" s="19">
        <f t="shared" si="3"/>
        <v>0</v>
      </c>
      <c r="N22" s="20">
        <f t="shared" si="4"/>
        <v>0</v>
      </c>
      <c r="O22" s="21"/>
      <c r="P22" s="22"/>
    </row>
    <row r="23" spans="1:16" x14ac:dyDescent="0.35">
      <c r="A23" s="35" t="str">
        <f t="shared" si="2"/>
        <v>Name 5</v>
      </c>
      <c r="B23" s="9"/>
      <c r="C23" s="7"/>
      <c r="D23" s="9"/>
      <c r="E23" s="7"/>
      <c r="F23" s="9"/>
      <c r="G23" s="7"/>
      <c r="H23" s="7"/>
      <c r="I23" s="7"/>
      <c r="J23" s="7"/>
      <c r="K23" s="36"/>
      <c r="M23" s="19">
        <f t="shared" si="3"/>
        <v>0</v>
      </c>
      <c r="N23" s="20">
        <f t="shared" si="4"/>
        <v>0</v>
      </c>
      <c r="O23" s="21"/>
      <c r="P23" s="22"/>
    </row>
    <row r="24" spans="1:16" x14ac:dyDescent="0.35">
      <c r="A24" s="35" t="str">
        <f t="shared" si="2"/>
        <v>Name 6</v>
      </c>
      <c r="B24" s="9"/>
      <c r="C24" s="7"/>
      <c r="D24" s="9"/>
      <c r="E24" s="7"/>
      <c r="F24" s="9"/>
      <c r="G24" s="7"/>
      <c r="H24" s="7"/>
      <c r="I24" s="7"/>
      <c r="J24" s="7"/>
      <c r="K24" s="36"/>
      <c r="M24" s="19">
        <f t="shared" si="3"/>
        <v>0</v>
      </c>
      <c r="N24" s="20">
        <f t="shared" si="4"/>
        <v>0</v>
      </c>
      <c r="O24" s="21"/>
      <c r="P24" s="22"/>
    </row>
    <row r="25" spans="1:16" x14ac:dyDescent="0.35">
      <c r="A25" s="37" t="str">
        <f t="shared" ref="A25:A28" si="5">A8</f>
        <v>Name 7</v>
      </c>
      <c r="B25" s="10"/>
      <c r="C25" s="8"/>
      <c r="D25" s="10"/>
      <c r="E25" s="8"/>
      <c r="F25" s="10"/>
      <c r="G25" s="8"/>
      <c r="H25" s="8"/>
      <c r="I25" s="8"/>
      <c r="J25" s="8"/>
      <c r="K25" s="38"/>
      <c r="M25" s="19">
        <f t="shared" si="3"/>
        <v>0</v>
      </c>
      <c r="N25" s="20">
        <f t="shared" si="4"/>
        <v>0</v>
      </c>
      <c r="O25" s="21"/>
      <c r="P25" s="22"/>
    </row>
    <row r="26" spans="1:16" x14ac:dyDescent="0.35">
      <c r="A26" s="37" t="str">
        <f t="shared" si="5"/>
        <v>Name 8</v>
      </c>
      <c r="B26" s="10"/>
      <c r="C26" s="8"/>
      <c r="D26" s="10"/>
      <c r="E26" s="8"/>
      <c r="F26" s="10"/>
      <c r="G26" s="8"/>
      <c r="H26" s="8"/>
      <c r="I26" s="8"/>
      <c r="J26" s="8"/>
      <c r="K26" s="38"/>
      <c r="M26" s="19">
        <f t="shared" ref="M26:M28" si="6">B26+D26+F26+H26+J26</f>
        <v>0</v>
      </c>
      <c r="N26" s="20">
        <f t="shared" si="4"/>
        <v>0</v>
      </c>
      <c r="O26" s="21"/>
      <c r="P26" s="22"/>
    </row>
    <row r="27" spans="1:16" x14ac:dyDescent="0.35">
      <c r="A27" s="37" t="str">
        <f t="shared" si="5"/>
        <v>Name 9</v>
      </c>
      <c r="B27" s="10"/>
      <c r="C27" s="8"/>
      <c r="D27" s="10"/>
      <c r="E27" s="8"/>
      <c r="F27" s="10"/>
      <c r="G27" s="8"/>
      <c r="H27" s="8"/>
      <c r="I27" s="8"/>
      <c r="J27" s="8"/>
      <c r="K27" s="38"/>
      <c r="M27" s="19">
        <f t="shared" si="6"/>
        <v>0</v>
      </c>
      <c r="N27" s="20">
        <f t="shared" si="4"/>
        <v>0</v>
      </c>
      <c r="O27" s="21"/>
      <c r="P27" s="22"/>
    </row>
    <row r="28" spans="1:16" ht="15" thickBot="1" x14ac:dyDescent="0.4">
      <c r="A28" s="47" t="str">
        <f t="shared" si="5"/>
        <v>Name 10</v>
      </c>
      <c r="B28" s="41"/>
      <c r="C28" s="42"/>
      <c r="D28" s="41"/>
      <c r="E28" s="42"/>
      <c r="F28" s="41"/>
      <c r="G28" s="42"/>
      <c r="H28" s="42"/>
      <c r="I28" s="42"/>
      <c r="J28" s="42"/>
      <c r="K28" s="43"/>
      <c r="M28" s="19">
        <f t="shared" si="6"/>
        <v>0</v>
      </c>
      <c r="N28" s="20">
        <f t="shared" si="4"/>
        <v>0</v>
      </c>
      <c r="O28" s="21"/>
      <c r="P28" s="22"/>
    </row>
    <row r="29" spans="1:16" x14ac:dyDescent="0.35">
      <c r="A29" s="3"/>
      <c r="B29" s="4"/>
      <c r="C29" s="5"/>
      <c r="D29" s="4"/>
      <c r="E29" s="5"/>
      <c r="F29" s="4"/>
      <c r="G29" s="5"/>
      <c r="H29" s="5"/>
      <c r="I29" s="5"/>
      <c r="J29" s="5"/>
      <c r="K29" s="5"/>
      <c r="M29" s="19"/>
      <c r="N29" s="20"/>
      <c r="O29" s="21"/>
      <c r="P29" s="22"/>
    </row>
    <row r="30" spans="1:16" ht="15" thickBot="1" x14ac:dyDescent="0.4">
      <c r="B30" s="4"/>
      <c r="C30" s="4"/>
      <c r="D30" s="4"/>
      <c r="E30" s="4"/>
      <c r="F30" s="4"/>
      <c r="G30" s="4"/>
      <c r="H30" s="4"/>
      <c r="I30" s="4"/>
      <c r="J30" s="4"/>
      <c r="K30" s="4"/>
      <c r="M30" s="23"/>
      <c r="N30" s="24">
        <f>SUM(OnSal)</f>
        <v>11590</v>
      </c>
      <c r="O30" s="25">
        <f>N30/P33</f>
        <v>0.37499595560876176</v>
      </c>
      <c r="P30" s="26" t="s">
        <v>3</v>
      </c>
    </row>
    <row r="31" spans="1:16" x14ac:dyDescent="0.35">
      <c r="B31" s="4"/>
      <c r="C31" s="4"/>
      <c r="D31" s="4"/>
      <c r="E31" s="4"/>
      <c r="F31" s="4"/>
      <c r="G31" s="4"/>
      <c r="H31" s="4"/>
      <c r="I31" s="4"/>
      <c r="J31" s="4"/>
      <c r="K31" s="4"/>
      <c r="M31" s="6"/>
      <c r="N31" s="1"/>
    </row>
    <row r="32" spans="1:16" ht="15" thickBot="1" x14ac:dyDescent="0.4">
      <c r="B32" s="4"/>
      <c r="C32" s="4"/>
      <c r="D32" s="4"/>
      <c r="E32" s="4"/>
      <c r="F32" s="4"/>
      <c r="G32" s="4"/>
      <c r="H32" s="4"/>
      <c r="M32" s="6"/>
      <c r="N32" s="1"/>
    </row>
    <row r="33" spans="13:16" x14ac:dyDescent="0.35">
      <c r="M33" s="60" t="s">
        <v>21</v>
      </c>
      <c r="N33" s="50"/>
      <c r="O33" s="50"/>
      <c r="P33" s="51">
        <f>SUM(N30+N13)</f>
        <v>30907</v>
      </c>
    </row>
    <row r="34" spans="13:16" x14ac:dyDescent="0.35">
      <c r="M34" s="48"/>
      <c r="N34" s="11"/>
      <c r="O34" s="49" t="s">
        <v>22</v>
      </c>
      <c r="P34" s="52" t="str">
        <f>IF(O13&gt;=0.75, "Off-Campus","On-Campus")</f>
        <v>On-Campus</v>
      </c>
    </row>
    <row r="35" spans="13:16" x14ac:dyDescent="0.35">
      <c r="M35" s="48"/>
      <c r="N35" s="11"/>
      <c r="O35" s="49"/>
      <c r="P35" s="52"/>
    </row>
    <row r="36" spans="13:16" x14ac:dyDescent="0.35">
      <c r="M36" s="53"/>
      <c r="N36" s="54"/>
      <c r="O36" s="54"/>
      <c r="P36" s="55" t="s">
        <v>28</v>
      </c>
    </row>
    <row r="37" spans="13:16" x14ac:dyDescent="0.35">
      <c r="M37" s="56"/>
      <c r="N37" s="57"/>
      <c r="O37" s="58" t="s">
        <v>29</v>
      </c>
      <c r="P37" s="52" t="str">
        <f>IF(O13&gt;=0.5, "Off-Campus","On-Campus")</f>
        <v>Off-Campus</v>
      </c>
    </row>
    <row r="38" spans="13:16" ht="15" thickBot="1" x14ac:dyDescent="0.4">
      <c r="M38" s="12"/>
      <c r="N38" s="59"/>
      <c r="O38" s="13"/>
      <c r="P38" s="14"/>
    </row>
  </sheetData>
  <sheetProtection algorithmName="SHA-512" hashValue="bb+OPEKitL5STx9CS5rLfbApUWkfNhSsytU7rr3Rs3oY0kWjJanwfZSJz1KdYz+jbO9QqCn87Kcm/Pphfv2KHg==" saltValue="CgMOVyqXw6mTvuRemNroQg==" spinCount="100000" sheet="1" selectLockedCells="1"/>
  <conditionalFormatting sqref="P34:P35">
    <cfRule type="cellIs" dxfId="11" priority="5" operator="equal">
      <formula>$P$13</formula>
    </cfRule>
    <cfRule type="cellIs" dxfId="10" priority="6" operator="equal">
      <formula>$P$30</formula>
    </cfRule>
  </conditionalFormatting>
  <conditionalFormatting sqref="P37">
    <cfRule type="cellIs" dxfId="9" priority="3" operator="equal">
      <formula>$P$13</formula>
    </cfRule>
    <cfRule type="cellIs" dxfId="8" priority="4" operator="equal">
      <formula>$P$30</formula>
    </cfRule>
  </conditionalFormatting>
  <conditionalFormatting sqref="P38">
    <cfRule type="cellIs" dxfId="7" priority="1" operator="equal">
      <formula>$P$13</formula>
    </cfRule>
    <cfRule type="cellIs" dxfId="6" priority="2" operator="equal">
      <formula>$P$30</formula>
    </cfRule>
  </conditionalFormatting>
  <pageMargins left="0.7" right="0.7" top="0.75" bottom="0.75" header="0.3" footer="0.3"/>
  <pageSetup orientation="portrait" horizontalDpi="1200" verticalDpi="1200" r:id="rId1"/>
  <ignoredErrors>
    <ignoredError sqref="A19:A2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9084D-D5E0-4FB4-8EF5-E76D0911CBB4}">
  <dimension ref="A1:P38"/>
  <sheetViews>
    <sheetView workbookViewId="0">
      <selection activeCell="D33" sqref="D33"/>
    </sheetView>
  </sheetViews>
  <sheetFormatPr defaultRowHeight="14.5" x14ac:dyDescent="0.35"/>
  <cols>
    <col min="1" max="1" width="18.81640625" customWidth="1"/>
    <col min="8" max="11" width="8.7265625" customWidth="1"/>
    <col min="12" max="12" width="5.1796875" customWidth="1"/>
    <col min="13" max="13" width="11.54296875" bestFit="1" customWidth="1"/>
    <col min="14" max="14" width="12.36328125" customWidth="1"/>
    <col min="15" max="15" width="11.81640625" bestFit="1" customWidth="1"/>
    <col min="16" max="16" width="10.7265625" bestFit="1" customWidth="1"/>
  </cols>
  <sheetData>
    <row r="1" spans="1:16" x14ac:dyDescent="0.35">
      <c r="A1" s="32" t="s">
        <v>2</v>
      </c>
      <c r="B1" s="33" t="s">
        <v>9</v>
      </c>
      <c r="C1" s="33" t="s">
        <v>10</v>
      </c>
      <c r="D1" s="33" t="s">
        <v>11</v>
      </c>
      <c r="E1" s="33" t="s">
        <v>12</v>
      </c>
      <c r="F1" s="33" t="s">
        <v>13</v>
      </c>
      <c r="G1" s="33" t="s">
        <v>14</v>
      </c>
      <c r="H1" s="33" t="s">
        <v>15</v>
      </c>
      <c r="I1" s="33" t="s">
        <v>16</v>
      </c>
      <c r="J1" s="33" t="s">
        <v>17</v>
      </c>
      <c r="K1" s="34" t="s">
        <v>18</v>
      </c>
      <c r="M1" s="15" t="s">
        <v>0</v>
      </c>
      <c r="N1" s="16" t="s">
        <v>19</v>
      </c>
      <c r="O1" s="17"/>
      <c r="P1" s="18"/>
    </row>
    <row r="2" spans="1:16" x14ac:dyDescent="0.35">
      <c r="A2" s="35" t="s">
        <v>26</v>
      </c>
      <c r="B2" s="9">
        <v>1</v>
      </c>
      <c r="C2" s="7">
        <v>5000</v>
      </c>
      <c r="D2" s="9">
        <v>1</v>
      </c>
      <c r="E2" s="7">
        <v>5150</v>
      </c>
      <c r="F2" s="9">
        <v>1</v>
      </c>
      <c r="G2" s="7">
        <v>5305</v>
      </c>
      <c r="H2" s="7"/>
      <c r="I2" s="7"/>
      <c r="J2" s="7"/>
      <c r="K2" s="36"/>
      <c r="M2" s="19">
        <f t="shared" ref="M2:M11" si="0">B2+D2+F2+H2+J2</f>
        <v>3</v>
      </c>
      <c r="N2" s="20">
        <f t="shared" ref="N2:N11" si="1">SUM(C2,E2,G2,I2,K2)</f>
        <v>15455</v>
      </c>
      <c r="O2" s="21"/>
      <c r="P2" s="22"/>
    </row>
    <row r="3" spans="1:16" x14ac:dyDescent="0.35">
      <c r="A3" s="35" t="s">
        <v>27</v>
      </c>
      <c r="B3" s="9">
        <v>0.25</v>
      </c>
      <c r="C3" s="7">
        <v>1250</v>
      </c>
      <c r="D3" s="9">
        <v>0.25</v>
      </c>
      <c r="E3" s="7">
        <v>1286</v>
      </c>
      <c r="F3" s="9">
        <v>0.25</v>
      </c>
      <c r="G3" s="7">
        <v>1326</v>
      </c>
      <c r="H3" s="7"/>
      <c r="I3" s="7"/>
      <c r="J3" s="7"/>
      <c r="K3" s="36"/>
      <c r="M3" s="19">
        <f t="shared" si="0"/>
        <v>0.75</v>
      </c>
      <c r="N3" s="20">
        <f t="shared" si="1"/>
        <v>3862</v>
      </c>
      <c r="O3" s="21"/>
      <c r="P3" s="22"/>
    </row>
    <row r="4" spans="1:16" x14ac:dyDescent="0.35">
      <c r="A4" s="35" t="s">
        <v>5</v>
      </c>
      <c r="B4" s="9"/>
      <c r="C4" s="7"/>
      <c r="D4" s="9"/>
      <c r="E4" s="7"/>
      <c r="F4" s="9"/>
      <c r="G4" s="7"/>
      <c r="H4" s="7"/>
      <c r="I4" s="7"/>
      <c r="J4" s="7"/>
      <c r="K4" s="36"/>
      <c r="M4" s="19">
        <f t="shared" si="0"/>
        <v>0</v>
      </c>
      <c r="N4" s="20">
        <f t="shared" si="1"/>
        <v>0</v>
      </c>
      <c r="O4" s="21"/>
      <c r="P4" s="22"/>
    </row>
    <row r="5" spans="1:16" x14ac:dyDescent="0.35">
      <c r="A5" s="35" t="s">
        <v>4</v>
      </c>
      <c r="B5" s="9"/>
      <c r="C5" s="7"/>
      <c r="D5" s="9"/>
      <c r="E5" s="7"/>
      <c r="F5" s="9"/>
      <c r="G5" s="7"/>
      <c r="H5" s="7"/>
      <c r="I5" s="7"/>
      <c r="J5" s="7"/>
      <c r="K5" s="36"/>
      <c r="M5" s="19">
        <f t="shared" si="0"/>
        <v>0</v>
      </c>
      <c r="N5" s="20">
        <f t="shared" si="1"/>
        <v>0</v>
      </c>
      <c r="O5" s="21"/>
      <c r="P5" s="22"/>
    </row>
    <row r="6" spans="1:16" x14ac:dyDescent="0.35">
      <c r="A6" s="35" t="s">
        <v>6</v>
      </c>
      <c r="B6" s="9"/>
      <c r="C6" s="7"/>
      <c r="D6" s="9"/>
      <c r="E6" s="7"/>
      <c r="F6" s="9"/>
      <c r="G6" s="7"/>
      <c r="H6" s="7"/>
      <c r="I6" s="7"/>
      <c r="J6" s="7"/>
      <c r="K6" s="36"/>
      <c r="M6" s="19">
        <f t="shared" si="0"/>
        <v>0</v>
      </c>
      <c r="N6" s="20">
        <f t="shared" si="1"/>
        <v>0</v>
      </c>
      <c r="O6" s="21"/>
      <c r="P6" s="22"/>
    </row>
    <row r="7" spans="1:16" x14ac:dyDescent="0.35">
      <c r="A7" s="35" t="s">
        <v>7</v>
      </c>
      <c r="B7" s="9"/>
      <c r="C7" s="7"/>
      <c r="D7" s="9"/>
      <c r="E7" s="7"/>
      <c r="F7" s="9"/>
      <c r="G7" s="7"/>
      <c r="H7" s="7"/>
      <c r="I7" s="7"/>
      <c r="J7" s="7"/>
      <c r="K7" s="36"/>
      <c r="M7" s="19">
        <f t="shared" si="0"/>
        <v>0</v>
      </c>
      <c r="N7" s="20">
        <f t="shared" si="1"/>
        <v>0</v>
      </c>
      <c r="O7" s="21"/>
      <c r="P7" s="22"/>
    </row>
    <row r="8" spans="1:16" x14ac:dyDescent="0.35">
      <c r="A8" s="37" t="s">
        <v>8</v>
      </c>
      <c r="B8" s="10"/>
      <c r="C8" s="8"/>
      <c r="D8" s="10"/>
      <c r="E8" s="8"/>
      <c r="F8" s="10"/>
      <c r="G8" s="8"/>
      <c r="H8" s="8"/>
      <c r="I8" s="8"/>
      <c r="J8" s="8"/>
      <c r="K8" s="38"/>
      <c r="M8" s="19">
        <f t="shared" si="0"/>
        <v>0</v>
      </c>
      <c r="N8" s="20">
        <f t="shared" si="1"/>
        <v>0</v>
      </c>
      <c r="O8" s="21"/>
      <c r="P8" s="22"/>
    </row>
    <row r="9" spans="1:16" x14ac:dyDescent="0.35">
      <c r="A9" s="39" t="s">
        <v>23</v>
      </c>
      <c r="B9" s="10"/>
      <c r="C9" s="8"/>
      <c r="D9" s="10"/>
      <c r="E9" s="8"/>
      <c r="F9" s="10"/>
      <c r="G9" s="8"/>
      <c r="H9" s="8"/>
      <c r="I9" s="8"/>
      <c r="J9" s="8"/>
      <c r="K9" s="38"/>
      <c r="M9" s="19">
        <f t="shared" si="0"/>
        <v>0</v>
      </c>
      <c r="N9" s="20">
        <f t="shared" si="1"/>
        <v>0</v>
      </c>
      <c r="O9" s="21"/>
      <c r="P9" s="22"/>
    </row>
    <row r="10" spans="1:16" x14ac:dyDescent="0.35">
      <c r="A10" s="39" t="s">
        <v>24</v>
      </c>
      <c r="B10" s="10"/>
      <c r="C10" s="8"/>
      <c r="D10" s="10"/>
      <c r="E10" s="8"/>
      <c r="F10" s="10"/>
      <c r="G10" s="8"/>
      <c r="H10" s="8"/>
      <c r="I10" s="8"/>
      <c r="J10" s="8"/>
      <c r="K10" s="38"/>
      <c r="M10" s="19">
        <f t="shared" si="0"/>
        <v>0</v>
      </c>
      <c r="N10" s="20">
        <f t="shared" si="1"/>
        <v>0</v>
      </c>
      <c r="O10" s="21"/>
      <c r="P10" s="22"/>
    </row>
    <row r="11" spans="1:16" ht="15" thickBot="1" x14ac:dyDescent="0.4">
      <c r="A11" s="40" t="s">
        <v>25</v>
      </c>
      <c r="B11" s="41"/>
      <c r="C11" s="42"/>
      <c r="D11" s="41"/>
      <c r="E11" s="42"/>
      <c r="F11" s="41"/>
      <c r="G11" s="42"/>
      <c r="H11" s="42"/>
      <c r="I11" s="42"/>
      <c r="J11" s="42"/>
      <c r="K11" s="43"/>
      <c r="M11" s="19">
        <f t="shared" si="0"/>
        <v>0</v>
      </c>
      <c r="N11" s="20">
        <f t="shared" si="1"/>
        <v>0</v>
      </c>
      <c r="O11" s="21"/>
      <c r="P11" s="22"/>
    </row>
    <row r="12" spans="1:16" x14ac:dyDescent="0.35">
      <c r="A12" s="31"/>
      <c r="B12" s="4"/>
      <c r="C12" s="5"/>
      <c r="D12" s="4"/>
      <c r="E12" s="5"/>
      <c r="F12" s="4"/>
      <c r="G12" s="5"/>
      <c r="H12" s="5"/>
      <c r="I12" s="5"/>
      <c r="J12" s="5"/>
      <c r="K12" s="5"/>
      <c r="M12" s="19"/>
      <c r="N12" s="20"/>
      <c r="O12" s="21"/>
      <c r="P12" s="22"/>
    </row>
    <row r="13" spans="1:16" ht="15" thickBot="1" x14ac:dyDescent="0.4">
      <c r="A13" s="3"/>
      <c r="B13" s="4"/>
      <c r="C13" s="5"/>
      <c r="D13" s="4"/>
      <c r="E13" s="5"/>
      <c r="F13" s="4"/>
      <c r="G13" s="5"/>
      <c r="H13" s="5"/>
      <c r="I13" s="5"/>
      <c r="J13" s="5"/>
      <c r="K13" s="5"/>
      <c r="M13" s="23"/>
      <c r="N13" s="24">
        <f>SUM(OffSal)</f>
        <v>19317</v>
      </c>
      <c r="O13" s="25">
        <f>ROUND(N13/$P$33,4)</f>
        <v>0.625</v>
      </c>
      <c r="P13" s="26" t="s">
        <v>20</v>
      </c>
    </row>
    <row r="14" spans="1:16" x14ac:dyDescent="0.35">
      <c r="A14" s="3"/>
      <c r="B14" s="2"/>
      <c r="C14" s="2"/>
      <c r="D14" s="2"/>
      <c r="E14" s="2"/>
      <c r="F14" s="2"/>
      <c r="G14" s="2"/>
      <c r="H14" s="2"/>
      <c r="I14" s="2"/>
    </row>
    <row r="15" spans="1:16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6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6" ht="15" thickBot="1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6" x14ac:dyDescent="0.35">
      <c r="A18" s="44" t="s">
        <v>1</v>
      </c>
      <c r="B18" s="45" t="s">
        <v>9</v>
      </c>
      <c r="C18" s="45" t="s">
        <v>10</v>
      </c>
      <c r="D18" s="45" t="s">
        <v>11</v>
      </c>
      <c r="E18" s="45" t="s">
        <v>12</v>
      </c>
      <c r="F18" s="45" t="s">
        <v>13</v>
      </c>
      <c r="G18" s="45" t="s">
        <v>14</v>
      </c>
      <c r="H18" s="45" t="s">
        <v>15</v>
      </c>
      <c r="I18" s="45" t="s">
        <v>16</v>
      </c>
      <c r="J18" s="45" t="s">
        <v>17</v>
      </c>
      <c r="K18" s="46" t="s">
        <v>18</v>
      </c>
      <c r="M18" s="27" t="s">
        <v>3</v>
      </c>
      <c r="N18" s="28" t="s">
        <v>19</v>
      </c>
      <c r="O18" s="29"/>
      <c r="P18" s="30"/>
    </row>
    <row r="19" spans="1:16" x14ac:dyDescent="0.35">
      <c r="A19" s="35" t="str">
        <f t="shared" ref="A19:A28" si="2">A2</f>
        <v>Michael Crow</v>
      </c>
      <c r="B19" s="9">
        <v>0.5</v>
      </c>
      <c r="C19" s="7">
        <v>2500</v>
      </c>
      <c r="D19" s="9">
        <v>0.5</v>
      </c>
      <c r="E19" s="7">
        <v>2575</v>
      </c>
      <c r="F19" s="9">
        <v>0.5</v>
      </c>
      <c r="G19" s="7">
        <v>2653</v>
      </c>
      <c r="H19" s="7"/>
      <c r="I19" s="7"/>
      <c r="J19" s="7"/>
      <c r="K19" s="36"/>
      <c r="M19" s="19">
        <f t="shared" ref="M19:M28" si="3">B19+D19+F19+H19+J19</f>
        <v>1.5</v>
      </c>
      <c r="N19" s="20">
        <f>SUM(C19,E19,G19,I19,K19)</f>
        <v>7728</v>
      </c>
      <c r="O19" s="21"/>
      <c r="P19" s="22"/>
    </row>
    <row r="20" spans="1:16" x14ac:dyDescent="0.35">
      <c r="A20" s="35" t="str">
        <f t="shared" si="2"/>
        <v>Sparky</v>
      </c>
      <c r="B20" s="9">
        <v>0.25</v>
      </c>
      <c r="C20" s="7">
        <v>1250</v>
      </c>
      <c r="D20" s="9">
        <v>0.25</v>
      </c>
      <c r="E20" s="7">
        <v>1286</v>
      </c>
      <c r="F20" s="9">
        <v>0.25</v>
      </c>
      <c r="G20" s="7">
        <v>1326</v>
      </c>
      <c r="H20" s="7"/>
      <c r="I20" s="7"/>
      <c r="J20" s="7"/>
      <c r="K20" s="36"/>
      <c r="M20" s="19">
        <f t="shared" si="3"/>
        <v>0.75</v>
      </c>
      <c r="N20" s="20">
        <f t="shared" ref="N20:N28" si="4">SUM(C20,E20,G20,I20,K20)</f>
        <v>3862</v>
      </c>
      <c r="O20" s="21"/>
      <c r="P20" s="22"/>
    </row>
    <row r="21" spans="1:16" x14ac:dyDescent="0.35">
      <c r="A21" s="35" t="str">
        <f t="shared" si="2"/>
        <v>Name 3</v>
      </c>
      <c r="B21" s="9"/>
      <c r="C21" s="7"/>
      <c r="D21" s="9"/>
      <c r="E21" s="7"/>
      <c r="F21" s="9"/>
      <c r="G21" s="7"/>
      <c r="H21" s="7"/>
      <c r="I21" s="7"/>
      <c r="J21" s="7"/>
      <c r="K21" s="36"/>
      <c r="M21" s="19">
        <f t="shared" si="3"/>
        <v>0</v>
      </c>
      <c r="N21" s="20">
        <f t="shared" si="4"/>
        <v>0</v>
      </c>
      <c r="O21" s="21"/>
      <c r="P21" s="22"/>
    </row>
    <row r="22" spans="1:16" x14ac:dyDescent="0.35">
      <c r="A22" s="35" t="str">
        <f t="shared" si="2"/>
        <v>Name 4</v>
      </c>
      <c r="B22" s="9"/>
      <c r="C22" s="7"/>
      <c r="D22" s="9"/>
      <c r="E22" s="7"/>
      <c r="F22" s="9"/>
      <c r="G22" s="7"/>
      <c r="H22" s="7"/>
      <c r="I22" s="7"/>
      <c r="J22" s="7"/>
      <c r="K22" s="36"/>
      <c r="M22" s="19">
        <f t="shared" si="3"/>
        <v>0</v>
      </c>
      <c r="N22" s="20">
        <f t="shared" si="4"/>
        <v>0</v>
      </c>
      <c r="O22" s="21"/>
      <c r="P22" s="22"/>
    </row>
    <row r="23" spans="1:16" x14ac:dyDescent="0.35">
      <c r="A23" s="35" t="str">
        <f t="shared" si="2"/>
        <v>Name 5</v>
      </c>
      <c r="B23" s="9"/>
      <c r="C23" s="7"/>
      <c r="D23" s="9"/>
      <c r="E23" s="7"/>
      <c r="F23" s="9"/>
      <c r="G23" s="7"/>
      <c r="H23" s="7"/>
      <c r="I23" s="7"/>
      <c r="J23" s="7"/>
      <c r="K23" s="36"/>
      <c r="M23" s="19">
        <f t="shared" si="3"/>
        <v>0</v>
      </c>
      <c r="N23" s="20">
        <f t="shared" si="4"/>
        <v>0</v>
      </c>
      <c r="O23" s="21"/>
      <c r="P23" s="22"/>
    </row>
    <row r="24" spans="1:16" x14ac:dyDescent="0.35">
      <c r="A24" s="35" t="str">
        <f t="shared" si="2"/>
        <v>Name 6</v>
      </c>
      <c r="B24" s="9"/>
      <c r="C24" s="7"/>
      <c r="D24" s="9"/>
      <c r="E24" s="7"/>
      <c r="F24" s="9"/>
      <c r="G24" s="7"/>
      <c r="H24" s="7"/>
      <c r="I24" s="7"/>
      <c r="J24" s="7"/>
      <c r="K24" s="36"/>
      <c r="M24" s="19">
        <f t="shared" si="3"/>
        <v>0</v>
      </c>
      <c r="N24" s="20">
        <f t="shared" si="4"/>
        <v>0</v>
      </c>
      <c r="O24" s="21"/>
      <c r="P24" s="22"/>
    </row>
    <row r="25" spans="1:16" x14ac:dyDescent="0.35">
      <c r="A25" s="37" t="str">
        <f t="shared" si="2"/>
        <v>Name 7</v>
      </c>
      <c r="B25" s="10"/>
      <c r="C25" s="8"/>
      <c r="D25" s="10"/>
      <c r="E25" s="8"/>
      <c r="F25" s="10"/>
      <c r="G25" s="8"/>
      <c r="H25" s="8"/>
      <c r="I25" s="8"/>
      <c r="J25" s="8"/>
      <c r="K25" s="38"/>
      <c r="M25" s="19">
        <f t="shared" si="3"/>
        <v>0</v>
      </c>
      <c r="N25" s="20">
        <f t="shared" si="4"/>
        <v>0</v>
      </c>
      <c r="O25" s="21"/>
      <c r="P25" s="22"/>
    </row>
    <row r="26" spans="1:16" x14ac:dyDescent="0.35">
      <c r="A26" s="37" t="str">
        <f t="shared" si="2"/>
        <v>Name 8</v>
      </c>
      <c r="B26" s="10"/>
      <c r="C26" s="8"/>
      <c r="D26" s="10"/>
      <c r="E26" s="8"/>
      <c r="F26" s="10"/>
      <c r="G26" s="8"/>
      <c r="H26" s="8"/>
      <c r="I26" s="8"/>
      <c r="J26" s="8"/>
      <c r="K26" s="38"/>
      <c r="M26" s="19">
        <f t="shared" si="3"/>
        <v>0</v>
      </c>
      <c r="N26" s="20">
        <f t="shared" si="4"/>
        <v>0</v>
      </c>
      <c r="O26" s="21"/>
      <c r="P26" s="22"/>
    </row>
    <row r="27" spans="1:16" x14ac:dyDescent="0.35">
      <c r="A27" s="37" t="str">
        <f t="shared" si="2"/>
        <v>Name 9</v>
      </c>
      <c r="B27" s="10"/>
      <c r="C27" s="8"/>
      <c r="D27" s="10"/>
      <c r="E27" s="8"/>
      <c r="F27" s="10"/>
      <c r="G27" s="8"/>
      <c r="H27" s="8"/>
      <c r="I27" s="8"/>
      <c r="J27" s="8"/>
      <c r="K27" s="38"/>
      <c r="M27" s="19">
        <f t="shared" si="3"/>
        <v>0</v>
      </c>
      <c r="N27" s="20">
        <f t="shared" si="4"/>
        <v>0</v>
      </c>
      <c r="O27" s="21"/>
      <c r="P27" s="22"/>
    </row>
    <row r="28" spans="1:16" ht="15" thickBot="1" x14ac:dyDescent="0.4">
      <c r="A28" s="47" t="str">
        <f t="shared" si="2"/>
        <v>Name 10</v>
      </c>
      <c r="B28" s="41"/>
      <c r="C28" s="42"/>
      <c r="D28" s="41"/>
      <c r="E28" s="42"/>
      <c r="F28" s="41"/>
      <c r="G28" s="42"/>
      <c r="H28" s="42"/>
      <c r="I28" s="42"/>
      <c r="J28" s="42"/>
      <c r="K28" s="43"/>
      <c r="M28" s="19">
        <f t="shared" si="3"/>
        <v>0</v>
      </c>
      <c r="N28" s="20">
        <f t="shared" si="4"/>
        <v>0</v>
      </c>
      <c r="O28" s="21"/>
      <c r="P28" s="22"/>
    </row>
    <row r="29" spans="1:16" x14ac:dyDescent="0.35">
      <c r="A29" s="3"/>
      <c r="B29" s="4"/>
      <c r="C29" s="5"/>
      <c r="D29" s="4"/>
      <c r="E29" s="5"/>
      <c r="F29" s="4"/>
      <c r="G29" s="5"/>
      <c r="H29" s="5"/>
      <c r="I29" s="5"/>
      <c r="J29" s="5"/>
      <c r="K29" s="5"/>
      <c r="M29" s="19"/>
      <c r="N29" s="20"/>
      <c r="O29" s="21"/>
      <c r="P29" s="22"/>
    </row>
    <row r="30" spans="1:16" ht="15" thickBot="1" x14ac:dyDescent="0.4">
      <c r="B30" s="4"/>
      <c r="C30" s="4"/>
      <c r="D30" s="4"/>
      <c r="E30" s="4"/>
      <c r="F30" s="4"/>
      <c r="G30" s="4"/>
      <c r="H30" s="4"/>
      <c r="I30" s="4"/>
      <c r="J30" s="4"/>
      <c r="K30" s="4"/>
      <c r="M30" s="23"/>
      <c r="N30" s="24">
        <f>SUM(OnSal)</f>
        <v>11590</v>
      </c>
      <c r="O30" s="25">
        <f>N30/P33</f>
        <v>0.37499595560876176</v>
      </c>
      <c r="P30" s="26" t="s">
        <v>3</v>
      </c>
    </row>
    <row r="31" spans="1:16" x14ac:dyDescent="0.35">
      <c r="B31" s="4"/>
      <c r="C31" s="4"/>
      <c r="D31" s="4"/>
      <c r="E31" s="4"/>
      <c r="F31" s="4"/>
      <c r="G31" s="4"/>
      <c r="H31" s="4"/>
      <c r="I31" s="4"/>
      <c r="J31" s="4"/>
      <c r="K31" s="4"/>
      <c r="M31" s="6"/>
      <c r="N31" s="1"/>
    </row>
    <row r="32" spans="1:16" ht="15" thickBot="1" x14ac:dyDescent="0.4">
      <c r="B32" s="4"/>
      <c r="C32" s="4"/>
      <c r="D32" s="4"/>
      <c r="E32" s="4"/>
      <c r="F32" s="4"/>
      <c r="G32" s="4"/>
      <c r="H32" s="4"/>
      <c r="M32" s="6"/>
      <c r="N32" s="1"/>
    </row>
    <row r="33" spans="13:16" x14ac:dyDescent="0.35">
      <c r="M33" s="60" t="s">
        <v>21</v>
      </c>
      <c r="N33" s="50"/>
      <c r="O33" s="50"/>
      <c r="P33" s="51">
        <f>SUM(N30+N13)</f>
        <v>30907</v>
      </c>
    </row>
    <row r="34" spans="13:16" x14ac:dyDescent="0.35">
      <c r="M34" s="48"/>
      <c r="N34" s="11"/>
      <c r="O34" s="49" t="s">
        <v>22</v>
      </c>
      <c r="P34" s="52" t="str">
        <f>IF(O13&gt;=0.75, "Off-Campus","On-Campus")</f>
        <v>On-Campus</v>
      </c>
    </row>
    <row r="35" spans="13:16" x14ac:dyDescent="0.35">
      <c r="M35" s="48"/>
      <c r="N35" s="11"/>
      <c r="O35" s="49"/>
      <c r="P35" s="52"/>
    </row>
    <row r="36" spans="13:16" x14ac:dyDescent="0.35">
      <c r="M36" s="53"/>
      <c r="N36" s="54"/>
      <c r="O36" s="54"/>
      <c r="P36" s="55" t="s">
        <v>28</v>
      </c>
    </row>
    <row r="37" spans="13:16" x14ac:dyDescent="0.35">
      <c r="M37" s="56"/>
      <c r="N37" s="57"/>
      <c r="O37" s="58" t="s">
        <v>29</v>
      </c>
      <c r="P37" s="52" t="str">
        <f>IF(O13&gt;=0.5, "Off-Campus","On-Campus")</f>
        <v>Off-Campus</v>
      </c>
    </row>
    <row r="38" spans="13:16" ht="15" thickBot="1" x14ac:dyDescent="0.4">
      <c r="M38" s="12"/>
      <c r="N38" s="59"/>
      <c r="O38" s="13"/>
      <c r="P38" s="14"/>
    </row>
  </sheetData>
  <sheetProtection selectLockedCells="1"/>
  <conditionalFormatting sqref="P34:P35">
    <cfRule type="cellIs" dxfId="5" priority="5" operator="equal">
      <formula>$P$13</formula>
    </cfRule>
    <cfRule type="cellIs" dxfId="4" priority="6" operator="equal">
      <formula>$P$30</formula>
    </cfRule>
  </conditionalFormatting>
  <conditionalFormatting sqref="P37">
    <cfRule type="cellIs" dxfId="3" priority="3" operator="equal">
      <formula>$P$13</formula>
    </cfRule>
    <cfRule type="cellIs" dxfId="2" priority="4" operator="equal">
      <formula>$P$30</formula>
    </cfRule>
  </conditionalFormatting>
  <conditionalFormatting sqref="P38">
    <cfRule type="cellIs" dxfId="1" priority="1" operator="equal">
      <formula>$P$13</formula>
    </cfRule>
    <cfRule type="cellIs" dxfId="0" priority="2" operator="equal">
      <formula>$P$30</formula>
    </cfRule>
  </conditionalFormatting>
  <pageMargins left="0.7" right="0.7" top="0.75" bottom="0.75" header="0.3" footer="0.3"/>
  <pageSetup orientation="portrait" horizontalDpi="1200" verticalDpi="1200" r:id="rId1"/>
  <ignoredErrors>
    <ignoredError sqref="A19:A2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Instructions</vt:lpstr>
      <vt:lpstr>Calculator Template</vt:lpstr>
      <vt:lpstr>Unprotected Template</vt:lpstr>
      <vt:lpstr>'Unprotected Template'!OffPeep</vt:lpstr>
      <vt:lpstr>OffPeep</vt:lpstr>
      <vt:lpstr>'Unprotected Template'!OffSal</vt:lpstr>
      <vt:lpstr>OffSal</vt:lpstr>
      <vt:lpstr>'Unprotected Template'!OnPeep</vt:lpstr>
      <vt:lpstr>OnPeep</vt:lpstr>
      <vt:lpstr>'Unprotected Template'!OnSal</vt:lpstr>
      <vt:lpstr>OnSal</vt:lpstr>
    </vt:vector>
  </TitlesOfParts>
  <Manager/>
  <Company>Arizona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Robins</dc:creator>
  <cp:keywords/>
  <dc:description/>
  <cp:lastModifiedBy>Valerie Keim</cp:lastModifiedBy>
  <cp:revision/>
  <dcterms:created xsi:type="dcterms:W3CDTF">2022-06-06T20:47:42Z</dcterms:created>
  <dcterms:modified xsi:type="dcterms:W3CDTF">2022-11-01T21:27:21Z</dcterms:modified>
  <cp:category/>
  <cp:contentStatus/>
</cp:coreProperties>
</file>